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rina.local\net\sredisnji\jgregurovic\2018\N A B A V A\3-18-VV ODRZAVANJE RACUNALNE I MREZNE OPREME\"/>
    </mc:Choice>
  </mc:AlternateContent>
  <bookViews>
    <workbookView xWindow="0" yWindow="0" windowWidth="28800" windowHeight="12210" xr2:uid="{00000000-000D-0000-FFFF-FFFF00000000}"/>
  </bookViews>
  <sheets>
    <sheet name="Troškovnik" sheetId="1" r:id="rId1"/>
  </sheets>
  <externalReferences>
    <externalReference r:id="rId2"/>
  </externalReferences>
  <calcPr calcId="171027" fullPrecision="0"/>
</workbook>
</file>

<file path=xl/calcChain.xml><?xml version="1.0" encoding="utf-8"?>
<calcChain xmlns="http://schemas.openxmlformats.org/spreadsheetml/2006/main">
  <c r="W44" i="1" l="1"/>
  <c r="W43" i="1"/>
  <c r="W92" i="1" l="1"/>
  <c r="W93" i="1"/>
  <c r="W94" i="1"/>
  <c r="W95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9" i="1"/>
  <c r="W10" i="1"/>
  <c r="W11" i="1"/>
  <c r="W12" i="1"/>
  <c r="W13" i="1"/>
  <c r="W14" i="1"/>
  <c r="W15" i="1"/>
  <c r="W16" i="1"/>
  <c r="W17" i="1"/>
  <c r="W18" i="1"/>
  <c r="M65" i="1"/>
  <c r="W65" i="1" s="1"/>
  <c r="O65" i="1"/>
  <c r="M66" i="1"/>
  <c r="O66" i="1"/>
  <c r="M87" i="1"/>
  <c r="W87" i="1" s="1"/>
  <c r="O87" i="1"/>
  <c r="M88" i="1"/>
  <c r="O88" i="1"/>
  <c r="M89" i="1"/>
  <c r="O89" i="1"/>
  <c r="W89" i="1"/>
  <c r="M90" i="1"/>
  <c r="W90" i="1" s="1"/>
  <c r="O90" i="1"/>
  <c r="M67" i="1"/>
  <c r="O67" i="1"/>
  <c r="M68" i="1"/>
  <c r="W68" i="1" s="1"/>
  <c r="O68" i="1"/>
  <c r="M69" i="1"/>
  <c r="O69" i="1"/>
  <c r="M70" i="1"/>
  <c r="O70" i="1"/>
  <c r="M71" i="1"/>
  <c r="O71" i="1"/>
  <c r="M72" i="1"/>
  <c r="W72" i="1" s="1"/>
  <c r="O72" i="1"/>
  <c r="M73" i="1"/>
  <c r="O73" i="1"/>
  <c r="M74" i="1"/>
  <c r="O74" i="1"/>
  <c r="M75" i="1"/>
  <c r="O75" i="1"/>
  <c r="M76" i="1"/>
  <c r="W76" i="1" s="1"/>
  <c r="O76" i="1"/>
  <c r="M91" i="1"/>
  <c r="O91" i="1"/>
  <c r="O77" i="1"/>
  <c r="W77" i="1" s="1"/>
  <c r="M78" i="1"/>
  <c r="O78" i="1"/>
  <c r="M79" i="1"/>
  <c r="O79" i="1"/>
  <c r="M80" i="1"/>
  <c r="O80" i="1"/>
  <c r="M81" i="1"/>
  <c r="O81" i="1"/>
  <c r="M82" i="1"/>
  <c r="O82" i="1"/>
  <c r="M83" i="1"/>
  <c r="W83" i="1" s="1"/>
  <c r="O83" i="1"/>
  <c r="M84" i="1"/>
  <c r="O84" i="1"/>
  <c r="M85" i="1"/>
  <c r="O85" i="1"/>
  <c r="M86" i="1"/>
  <c r="O86" i="1"/>
  <c r="M96" i="1"/>
  <c r="W96" i="1" s="1"/>
  <c r="O96" i="1"/>
  <c r="W110" i="1"/>
  <c r="W111" i="1"/>
  <c r="W112" i="1"/>
  <c r="W105" i="1"/>
  <c r="W106" i="1" s="1"/>
  <c r="W107" i="1" s="1"/>
  <c r="W91" i="1" l="1"/>
  <c r="W80" i="1"/>
  <c r="W78" i="1"/>
  <c r="W73" i="1"/>
  <c r="W69" i="1"/>
  <c r="W86" i="1"/>
  <c r="W84" i="1"/>
  <c r="W79" i="1"/>
  <c r="W74" i="1"/>
  <c r="W81" i="1"/>
  <c r="W71" i="1"/>
  <c r="W88" i="1"/>
  <c r="W19" i="1"/>
  <c r="W85" i="1"/>
  <c r="W82" i="1"/>
  <c r="W75" i="1"/>
  <c r="W67" i="1"/>
  <c r="W66" i="1"/>
  <c r="W70" i="1"/>
  <c r="W8" i="1"/>
  <c r="W64" i="1" l="1"/>
  <c r="W99" i="1" s="1"/>
  <c r="W100" i="1" s="1"/>
  <c r="W114" i="1" s="1"/>
  <c r="W115" i="1" s="1"/>
  <c r="W116" i="1" s="1"/>
  <c r="W101" i="1" l="1"/>
  <c r="W102" i="1" s="1"/>
  <c r="X116" i="1" s="1"/>
</calcChain>
</file>

<file path=xl/sharedStrings.xml><?xml version="1.0" encoding="utf-8"?>
<sst xmlns="http://schemas.openxmlformats.org/spreadsheetml/2006/main" count="150" uniqueCount="132">
  <si>
    <t>TROŠKOVNIK</t>
  </si>
  <si>
    <t>Laptop</t>
  </si>
  <si>
    <t>PC</t>
  </si>
  <si>
    <t>Monitor</t>
  </si>
  <si>
    <t>Printer</t>
  </si>
  <si>
    <t>Skener</t>
  </si>
  <si>
    <t>Server</t>
  </si>
  <si>
    <t>UPS</t>
  </si>
  <si>
    <t>Režim 1</t>
  </si>
  <si>
    <t>Režim 2</t>
  </si>
  <si>
    <t>Režim 3</t>
  </si>
  <si>
    <t>Režim 4</t>
  </si>
  <si>
    <t>Režim 5</t>
  </si>
  <si>
    <t>Cisco7206 usmjernik</t>
  </si>
  <si>
    <t>Cisco AIR-CT5508 kontroler</t>
  </si>
  <si>
    <t>SIEM AccelOps</t>
  </si>
  <si>
    <t>Cisco ASA vatrozid</t>
  </si>
  <si>
    <t>Cisco ASR1001 usmjernik</t>
  </si>
  <si>
    <t>Cisco ATA</t>
  </si>
  <si>
    <t>Cisco2800 usmjernik</t>
  </si>
  <si>
    <t>Cisco3800 usmjernik</t>
  </si>
  <si>
    <t>CA NetQoS sustav</t>
  </si>
  <si>
    <t>Cisco1800 usmjernik</t>
  </si>
  <si>
    <t>Cisco1900 usmjernik</t>
  </si>
  <si>
    <t>Cisco2900 usmjernik</t>
  </si>
  <si>
    <t>Cisco7900 IP telefon</t>
  </si>
  <si>
    <t>Cisco ACS</t>
  </si>
  <si>
    <t>Cisco IDS 415</t>
  </si>
  <si>
    <t>Nexus 7010 bundle</t>
  </si>
  <si>
    <t>PAN vatrozid</t>
  </si>
  <si>
    <t xml:space="preserve">Cisco UCS </t>
  </si>
  <si>
    <t>Cisco 2900 preklopnik</t>
  </si>
  <si>
    <t>Cisco 3500 preklopnik</t>
  </si>
  <si>
    <t>Cisco 4500 preklopnik</t>
  </si>
  <si>
    <t>Cisco 6500 preklopnik</t>
  </si>
  <si>
    <t>Cisco CUCM sustav</t>
  </si>
  <si>
    <t>Cisco IP IVR sustav</t>
  </si>
  <si>
    <t>Cisco IPCC sustav</t>
  </si>
  <si>
    <t>Cisco Unified Operations</t>
  </si>
  <si>
    <t>Cisco Service Monitor</t>
  </si>
  <si>
    <t>2N mobilni gateway</t>
  </si>
  <si>
    <t>PHONEX ONE sustav</t>
  </si>
  <si>
    <t>Xmedius IP FAX sustav</t>
  </si>
  <si>
    <t>Net-Net sustav za povezivanje IP PBX na operatera</t>
  </si>
  <si>
    <t>Cisco WiFi Access Point</t>
  </si>
  <si>
    <t>Cisco MSE sustav</t>
  </si>
  <si>
    <t>Cisco PRIME sustav</t>
  </si>
  <si>
    <t>Tablet</t>
  </si>
  <si>
    <t>AIO</t>
  </si>
  <si>
    <t>MFU</t>
  </si>
  <si>
    <t>Red.br.</t>
  </si>
  <si>
    <t>I.</t>
  </si>
  <si>
    <t>II.</t>
  </si>
  <si>
    <t>OPIS</t>
  </si>
  <si>
    <t>III.</t>
  </si>
  <si>
    <t>količina opreme u jamstvenom roku  (kom)</t>
  </si>
  <si>
    <t xml:space="preserve"> količina opreme izvan jamstvenog roka (kom)</t>
  </si>
  <si>
    <t>Jedinična  cijena za održavanje opreme u jamstvenom roku, u režimu (kn bez PDV-a)</t>
  </si>
  <si>
    <t>Jedinična  cijena za održavanje opreme izvan jamstvenog roka, u režimu  (kn bez PDV-a)</t>
  </si>
  <si>
    <t>Cijena održavanja / mjesečno (kn bez PDVa)</t>
  </si>
  <si>
    <r>
      <t>Režimi održavanja opreme</t>
    </r>
    <r>
      <rPr>
        <b/>
        <sz val="12"/>
        <color theme="1"/>
        <rFont val="Calibri"/>
        <family val="2"/>
        <charset val="238"/>
      </rPr>
      <t>*</t>
    </r>
  </si>
  <si>
    <t>*</t>
  </si>
  <si>
    <t xml:space="preserve">I. </t>
  </si>
  <si>
    <t>A.</t>
  </si>
  <si>
    <t>Interventno održavanje  opreme</t>
  </si>
  <si>
    <t>Mrežna oprema</t>
  </si>
  <si>
    <t>**</t>
  </si>
  <si>
    <t>Napomene:</t>
  </si>
  <si>
    <t>Ukupna cijena ponude za interventno, preventivno i proaktivno održavanje informacijskog sustava  (I.4 + II.8 + III.12) za razdoblje od 12 mjeseci (kn s PDV-om)</t>
  </si>
  <si>
    <t>ESA-C370-K9</t>
  </si>
  <si>
    <t>SMA-M170-K9</t>
  </si>
  <si>
    <t>Bluecoat Proxy SG</t>
  </si>
  <si>
    <t>Bluecoat Proxy AV</t>
  </si>
  <si>
    <t>Bluecoat Reporter</t>
  </si>
  <si>
    <t>Cisco3900 usmjernik</t>
  </si>
  <si>
    <t>F5-BIG-LTM-2000S load balancer</t>
  </si>
  <si>
    <t>Porez na dodanu vrijednost (kn)</t>
  </si>
  <si>
    <t>Interventno održavanje opreme informacijskog sustava u jamstvenom roku i izvan jamstvenog roka (računalna, serverska i mrežna oprema) (A+B+C)</t>
  </si>
  <si>
    <r>
      <t xml:space="preserve">Cijena za jedan (1) mjesec </t>
    </r>
    <r>
      <rPr>
        <b/>
        <sz val="14"/>
        <color theme="1"/>
        <rFont val="Calibri"/>
        <family val="2"/>
        <charset val="238"/>
        <scheme val="minor"/>
      </rPr>
      <t>interventnog održavanja</t>
    </r>
    <r>
      <rPr>
        <sz val="14"/>
        <color theme="1"/>
        <rFont val="Calibri"/>
        <family val="2"/>
        <charset val="238"/>
        <scheme val="minor"/>
      </rPr>
      <t xml:space="preserve"> informacijskog sustava (računalna, serverska i mrežna oprema) (A+B+C) (kn bez PDV-a)</t>
    </r>
  </si>
  <si>
    <r>
      <t xml:space="preserve">Cijena za dvanaest (12) mjeseci  </t>
    </r>
    <r>
      <rPr>
        <b/>
        <sz val="14"/>
        <color theme="1"/>
        <rFont val="Calibri"/>
        <family val="2"/>
        <charset val="238"/>
        <scheme val="minor"/>
      </rPr>
      <t xml:space="preserve">interventnog održavanja </t>
    </r>
    <r>
      <rPr>
        <sz val="14"/>
        <color theme="1"/>
        <rFont val="Calibri"/>
        <family val="2"/>
        <charset val="238"/>
        <scheme val="minor"/>
      </rPr>
      <t>informacijskog sustava (računalna, serverska i mrežna oprema) (A+B+C) (kn bez PDV-a)</t>
    </r>
  </si>
  <si>
    <t>Preventivno održavanje informacijskog sustava u jamstvenom roku i izvan jamstvenog roka (računalna, serverska i mrežna oprema) (A+B+C)</t>
  </si>
  <si>
    <r>
      <t xml:space="preserve">Cijena za jedan (1) mjesec </t>
    </r>
    <r>
      <rPr>
        <b/>
        <sz val="14"/>
        <color theme="1"/>
        <rFont val="Calibri"/>
        <family val="2"/>
        <charset val="238"/>
        <scheme val="minor"/>
      </rPr>
      <t>preventivnog održavanja</t>
    </r>
    <r>
      <rPr>
        <sz val="14"/>
        <color theme="1"/>
        <rFont val="Calibri"/>
        <family val="2"/>
        <charset val="238"/>
        <scheme val="minor"/>
      </rPr>
      <t xml:space="preserve"> informacijskog sustava (računalna, serverska i mrežna oprema) (A+B+C) (kn bez PDV-a)</t>
    </r>
  </si>
  <si>
    <r>
      <t xml:space="preserve">Cijena za dvanaest (12) mjeseci </t>
    </r>
    <r>
      <rPr>
        <b/>
        <sz val="14"/>
        <color theme="1"/>
        <rFont val="Calibri"/>
        <family val="2"/>
        <charset val="238"/>
        <scheme val="minor"/>
      </rPr>
      <t>preventivnog održavanja</t>
    </r>
    <r>
      <rPr>
        <sz val="14"/>
        <color theme="1"/>
        <rFont val="Calibri"/>
        <family val="2"/>
        <charset val="238"/>
        <scheme val="minor"/>
      </rPr>
      <t xml:space="preserve"> informacijskog sustava (računalna, serverska i mrežna oprema) (A+B+C) (kn bez PDV-a)</t>
    </r>
  </si>
  <si>
    <t>Proaktivno održavanje informacijskog sustava u jamstvenom roku i izvan jamstvenog roka (računalna, serverska i mrežna oprema) (A+B+C)</t>
  </si>
  <si>
    <r>
      <t xml:space="preserve">Cijena za jedan (1) mjesec </t>
    </r>
    <r>
      <rPr>
        <b/>
        <sz val="14"/>
        <color theme="1"/>
        <rFont val="Calibri"/>
        <family val="2"/>
        <charset val="238"/>
        <scheme val="minor"/>
      </rPr>
      <t>proaktivnog održavanja</t>
    </r>
    <r>
      <rPr>
        <sz val="14"/>
        <color theme="1"/>
        <rFont val="Calibri"/>
        <family val="2"/>
        <charset val="238"/>
        <scheme val="minor"/>
      </rPr>
      <t xml:space="preserve"> informacijskog sustava (računalna, serverska i mrežna oprema) (A+B+C) (kn bez PDV-a)</t>
    </r>
  </si>
  <si>
    <r>
      <t xml:space="preserve">Cijena za dvanaest (12) mjeseci </t>
    </r>
    <r>
      <rPr>
        <b/>
        <sz val="14"/>
        <color theme="1"/>
        <rFont val="Calibri"/>
        <family val="2"/>
        <charset val="238"/>
        <scheme val="minor"/>
      </rPr>
      <t>proaktivnog održavanja</t>
    </r>
    <r>
      <rPr>
        <sz val="14"/>
        <color theme="1"/>
        <rFont val="Calibri"/>
        <family val="2"/>
        <charset val="238"/>
        <scheme val="minor"/>
      </rPr>
      <t xml:space="preserve"> informacijskog sustava (računalna, serverska i mrežna oprema) (A+B+C) (kn bez PDV-a)</t>
    </r>
  </si>
  <si>
    <t>Cisco 8800 IP telefon</t>
  </si>
  <si>
    <t xml:space="preserve">Active Directory infrastruktura, DNS, DHCP </t>
  </si>
  <si>
    <t>Javni DNS</t>
  </si>
  <si>
    <t>File Server usluga</t>
  </si>
  <si>
    <t>Microsoft Exchange Server mail sustav</t>
  </si>
  <si>
    <t>Usluga udaljenog pristupa - Direct Access</t>
  </si>
  <si>
    <t xml:space="preserve">SharePoint infrastruktura </t>
  </si>
  <si>
    <t>SQL Server poslužitelji i baze podataka</t>
  </si>
  <si>
    <t>Serverski operativni sustavi poslužitelja</t>
  </si>
  <si>
    <t>KMS sustav</t>
  </si>
  <si>
    <t>Sustav upravljanja konfiguracijama - SCCM</t>
  </si>
  <si>
    <t>Sustav za nadzor funkcionalnisti i performansi - SCOM</t>
  </si>
  <si>
    <t>ADFS servis</t>
  </si>
  <si>
    <t>Virtualizacijska infrastruktura - Xen Server i VMware</t>
  </si>
  <si>
    <t>Virtualizacijska infrastruktura - virtualni serveri</t>
  </si>
  <si>
    <t>Disaster recovery infrastruktura - VMware SRM</t>
  </si>
  <si>
    <t>VDI infrastruktura - CI blok</t>
  </si>
  <si>
    <t>VDI infrastruktura - virtualna računala</t>
  </si>
  <si>
    <t>Citrix NetScaler Gateway</t>
  </si>
  <si>
    <t>Print Server usluga</t>
  </si>
  <si>
    <t>AIX poslužitelji (lpar)</t>
  </si>
  <si>
    <t>IBM Power infrastruktura</t>
  </si>
  <si>
    <t>SAN infrastruktura</t>
  </si>
  <si>
    <t>Diskovni sustavi - SVC (Zg), Storwize v7000 (Zg)</t>
  </si>
  <si>
    <t>Sustav za izradu sigurnosnih kopija - CommVault backup</t>
  </si>
  <si>
    <t>Disaster recovery infrastruktura - Power dio</t>
  </si>
  <si>
    <t>Disaster recovery infrastruktura - AIX/LPAR dio</t>
  </si>
  <si>
    <t>Disaster recovery infrastruktura - storage dio</t>
  </si>
  <si>
    <t>Rješenje za upravljanje imovinom - IBM SmartCloud Control Desk</t>
  </si>
  <si>
    <t>Računalna oprema i serverska oprema</t>
  </si>
  <si>
    <t>B.</t>
  </si>
  <si>
    <t>C.</t>
  </si>
  <si>
    <t>Sistemski i funkcijski servisi</t>
  </si>
  <si>
    <t>Office 365 - Mail</t>
  </si>
  <si>
    <t>Office 365 - Share Point</t>
  </si>
  <si>
    <t>Office 365 - Skype</t>
  </si>
  <si>
    <t>Office 365 - Teams</t>
  </si>
  <si>
    <t>Cisco ISR4331 usmjernik</t>
  </si>
  <si>
    <t>Allot Secure Gateway</t>
  </si>
  <si>
    <t>Cijena ponude za interventno, preventivno i proaktivno održavanje informacijskog sustava  (I.+ II. + III.) za razdoblje od 12 mjeseci (kn bez PDV-a)</t>
  </si>
  <si>
    <t xml:space="preserve"> Izračun cijena sukladno točki 5.2. Dokumentacije o nabavi</t>
  </si>
  <si>
    <t>Sukladno Dokumentaciji o nabavi,  Prilogu br. 2. Tehnička specifikacija, režimi su podložni promjeni na zahtjev Naručitelja. 
U slučaju promjene režima, Naručitelj će o istom pisanim putem izvijestiti Ponuditelja, a obračun izvršene usluge prema novom režimu primjenjuje se u slijedećem kalendarskom mjesecu.</t>
  </si>
  <si>
    <t>Prilog br.  4. Troškovnik</t>
  </si>
  <si>
    <r>
      <t xml:space="preserve">Ukupna cijena za dvanaest (12) mjeseci </t>
    </r>
    <r>
      <rPr>
        <b/>
        <sz val="14"/>
        <color theme="1"/>
        <rFont val="Calibri"/>
        <family val="2"/>
        <charset val="238"/>
        <scheme val="minor"/>
      </rPr>
      <t>interventnog održavanja</t>
    </r>
    <r>
      <rPr>
        <sz val="14"/>
        <color theme="1"/>
        <rFont val="Calibri"/>
        <family val="2"/>
        <charset val="238"/>
        <scheme val="minor"/>
      </rPr>
      <t xml:space="preserve"> informacijskog sustava (računalna, serverska i mrežna oprema) (A+B+C) (kn s PDV-om)</t>
    </r>
  </si>
  <si>
    <r>
      <t xml:space="preserve">Ukupna cijena za dvanaest (12) mjeseci  </t>
    </r>
    <r>
      <rPr>
        <b/>
        <sz val="14"/>
        <color theme="1"/>
        <rFont val="Calibri"/>
        <family val="2"/>
        <charset val="238"/>
        <scheme val="minor"/>
      </rPr>
      <t>preventivnog  održavanja</t>
    </r>
    <r>
      <rPr>
        <sz val="14"/>
        <color theme="1"/>
        <rFont val="Calibri"/>
        <family val="2"/>
        <charset val="238"/>
        <scheme val="minor"/>
      </rPr>
      <t xml:space="preserve"> informacijskog sustava (računalna, serverska i mrežna oprema) (A+B+C) (kn s PDV-om)</t>
    </r>
  </si>
  <si>
    <r>
      <t xml:space="preserve">Ukupna cijena za dvanaest (12) mjeseci </t>
    </r>
    <r>
      <rPr>
        <b/>
        <sz val="14"/>
        <color theme="1"/>
        <rFont val="Calibri"/>
        <family val="2"/>
        <charset val="238"/>
        <scheme val="minor"/>
      </rPr>
      <t>proaktivnog održavanja</t>
    </r>
    <r>
      <rPr>
        <sz val="14"/>
        <color theme="1"/>
        <rFont val="Calibri"/>
        <family val="2"/>
        <charset val="238"/>
        <scheme val="minor"/>
      </rPr>
      <t xml:space="preserve"> informacijskog sustava (računalna, serverska i mrežna oprema) (A+B+C) (kn s PDV-om)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</si>
</sst>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2" borderId="1" xfId="0" applyFill="1" applyBorder="1"/>
    <xf numFmtId="4" fontId="0" fillId="0" borderId="1" xfId="0" applyNumberFormat="1" applyBorder="1"/>
    <xf numFmtId="4" fontId="0" fillId="0" borderId="2" xfId="0" applyNumberFormat="1" applyBorder="1"/>
    <xf numFmtId="1" fontId="0" fillId="0" borderId="0" xfId="0" applyNumberFormat="1"/>
    <xf numFmtId="4" fontId="0" fillId="0" borderId="0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0" fillId="0" borderId="15" xfId="0" applyBorder="1"/>
    <xf numFmtId="0" fontId="0" fillId="0" borderId="19" xfId="0" applyBorder="1"/>
    <xf numFmtId="4" fontId="0" fillId="0" borderId="18" xfId="0" applyNumberFormat="1" applyBorder="1"/>
    <xf numFmtId="4" fontId="0" fillId="0" borderId="9" xfId="0" applyNumberFormat="1" applyBorder="1"/>
    <xf numFmtId="1" fontId="0" fillId="0" borderId="1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4" fontId="0" fillId="0" borderId="8" xfId="0" applyNumberFormat="1" applyBorder="1"/>
    <xf numFmtId="4" fontId="0" fillId="0" borderId="11" xfId="0" applyNumberFormat="1" applyBorder="1"/>
    <xf numFmtId="1" fontId="1" fillId="0" borderId="29" xfId="0" applyNumberFormat="1" applyFont="1" applyBorder="1" applyAlignment="1">
      <alignment horizontal="center" vertical="center"/>
    </xf>
    <xf numFmtId="1" fontId="0" fillId="0" borderId="30" xfId="0" applyNumberFormat="1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4" fontId="0" fillId="0" borderId="13" xfId="0" applyNumberFormat="1" applyBorder="1"/>
    <xf numFmtId="0" fontId="4" fillId="2" borderId="17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vertical="center" wrapText="1"/>
    </xf>
    <xf numFmtId="4" fontId="0" fillId="0" borderId="14" xfId="0" applyNumberFormat="1" applyBorder="1"/>
    <xf numFmtId="0" fontId="6" fillId="2" borderId="2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0" fillId="2" borderId="6" xfId="0" applyFont="1" applyFill="1" applyBorder="1"/>
    <xf numFmtId="4" fontId="2" fillId="3" borderId="28" xfId="0" applyNumberFormat="1" applyFont="1" applyFill="1" applyBorder="1" applyAlignment="1">
      <alignment vertical="center" wrapText="1"/>
    </xf>
    <xf numFmtId="4" fontId="2" fillId="2" borderId="22" xfId="0" applyNumberFormat="1" applyFont="1" applyFill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4" fontId="2" fillId="2" borderId="26" xfId="0" applyNumberFormat="1" applyFont="1" applyFill="1" applyBorder="1" applyAlignment="1">
      <alignment vertical="center"/>
    </xf>
    <xf numFmtId="0" fontId="10" fillId="0" borderId="0" xfId="0" applyFont="1"/>
    <xf numFmtId="0" fontId="0" fillId="0" borderId="0" xfId="0" applyBorder="1"/>
    <xf numFmtId="0" fontId="3" fillId="4" borderId="27" xfId="0" applyFont="1" applyFill="1" applyBorder="1" applyAlignment="1">
      <alignment horizontal="center" vertical="center"/>
    </xf>
    <xf numFmtId="4" fontId="2" fillId="4" borderId="28" xfId="0" applyNumberFormat="1" applyFont="1" applyFill="1" applyBorder="1" applyAlignment="1">
      <alignment vertical="center" wrapText="1"/>
    </xf>
    <xf numFmtId="0" fontId="0" fillId="0" borderId="33" xfId="0" applyBorder="1" applyAlignment="1">
      <alignment horizontal="center"/>
    </xf>
    <xf numFmtId="0" fontId="0" fillId="0" borderId="32" xfId="0" applyBorder="1"/>
    <xf numFmtId="0" fontId="5" fillId="2" borderId="3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" fontId="9" fillId="0" borderId="8" xfId="0" applyNumberFormat="1" applyFont="1" applyBorder="1"/>
    <xf numFmtId="4" fontId="9" fillId="0" borderId="11" xfId="0" applyNumberFormat="1" applyFont="1" applyBorder="1"/>
    <xf numFmtId="4" fontId="9" fillId="0" borderId="1" xfId="0" applyNumberFormat="1" applyFont="1" applyBorder="1"/>
    <xf numFmtId="4" fontId="9" fillId="0" borderId="2" xfId="0" applyNumberFormat="1" applyFont="1" applyBorder="1"/>
    <xf numFmtId="4" fontId="0" fillId="2" borderId="15" xfId="0" applyNumberFormat="1" applyFont="1" applyFill="1" applyBorder="1"/>
    <xf numFmtId="4" fontId="0" fillId="2" borderId="5" xfId="0" applyNumberFormat="1" applyFont="1" applyFill="1" applyBorder="1"/>
    <xf numFmtId="0" fontId="0" fillId="0" borderId="0" xfId="0" applyAlignment="1">
      <alignment wrapText="1"/>
    </xf>
    <xf numFmtId="0" fontId="0" fillId="0" borderId="35" xfId="0" applyBorder="1" applyAlignment="1"/>
    <xf numFmtId="0" fontId="10" fillId="0" borderId="0" xfId="0" applyFont="1" applyAlignment="1">
      <alignment wrapText="1"/>
    </xf>
    <xf numFmtId="0" fontId="0" fillId="0" borderId="0" xfId="0" applyBorder="1" applyAlignment="1"/>
    <xf numFmtId="0" fontId="0" fillId="3" borderId="1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19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1" fontId="0" fillId="3" borderId="16" xfId="0" applyNumberFormat="1" applyFill="1" applyBorder="1" applyAlignment="1">
      <alignment horizontal="center" vertical="center"/>
    </xf>
    <xf numFmtId="1" fontId="0" fillId="3" borderId="8" xfId="0" applyNumberFormat="1" applyFill="1" applyBorder="1" applyAlignment="1">
      <alignment horizontal="center" vertical="center"/>
    </xf>
    <xf numFmtId="1" fontId="0" fillId="3" borderId="11" xfId="0" applyNumberFormat="1" applyFill="1" applyBorder="1" applyAlignment="1">
      <alignment horizontal="center" vertical="center"/>
    </xf>
    <xf numFmtId="1" fontId="1" fillId="3" borderId="27" xfId="0" applyNumberFormat="1" applyFont="1" applyFill="1" applyBorder="1" applyAlignment="1">
      <alignment horizontal="center" vertical="center"/>
    </xf>
    <xf numFmtId="1" fontId="0" fillId="3" borderId="28" xfId="0" applyNumberForma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3" borderId="23" xfId="0" applyNumberFormat="1" applyFill="1" applyBorder="1" applyAlignment="1">
      <alignment horizontal="center" vertical="center"/>
    </xf>
    <xf numFmtId="1" fontId="0" fillId="3" borderId="24" xfId="0" applyNumberFormat="1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center"/>
    </xf>
    <xf numFmtId="1" fontId="1" fillId="3" borderId="23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24" xfId="0" applyNumberFormat="1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0" borderId="1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9" xfId="0" applyBorder="1" applyAlignment="1">
      <alignment wrapText="1"/>
    </xf>
    <xf numFmtId="4" fontId="6" fillId="2" borderId="28" xfId="0" applyNumberFormat="1" applyFont="1" applyFill="1" applyBorder="1" applyAlignment="1">
      <alignment vertical="center" wrapText="1"/>
    </xf>
    <xf numFmtId="4" fontId="0" fillId="0" borderId="0" xfId="0" applyNumberFormat="1"/>
    <xf numFmtId="1" fontId="9" fillId="0" borderId="16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11" fillId="0" borderId="8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  <xf numFmtId="1" fontId="11" fillId="0" borderId="28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23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/>
    </xf>
    <xf numFmtId="1" fontId="11" fillId="0" borderId="24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" fontId="11" fillId="0" borderId="23" xfId="0" applyNumberFormat="1" applyFont="1" applyFill="1" applyBorder="1" applyAlignment="1">
      <alignment horizontal="center" vertical="center"/>
    </xf>
    <xf numFmtId="1" fontId="9" fillId="0" borderId="29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11" fillId="0" borderId="30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0" fillId="0" borderId="8" xfId="0" applyNumberForma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" fontId="0" fillId="0" borderId="27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3" xfId="0" applyNumberFormat="1" applyFill="1" applyBorder="1" applyAlignment="1">
      <alignment horizontal="center" vertical="center"/>
    </xf>
    <xf numFmtId="1" fontId="0" fillId="0" borderId="24" xfId="0" applyNumberForma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1" fontId="9" fillId="0" borderId="3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" fontId="0" fillId="3" borderId="4" xfId="0" applyNumberFormat="1" applyFont="1" applyFill="1" applyBorder="1" applyAlignment="1">
      <alignment horizontal="center" vertical="center"/>
    </xf>
    <xf numFmtId="1" fontId="0" fillId="3" borderId="24" xfId="0" applyNumberFormat="1" applyFont="1" applyFill="1" applyBorder="1" applyAlignment="1">
      <alignment horizontal="center" vertical="center"/>
    </xf>
    <xf numFmtId="1" fontId="0" fillId="3" borderId="23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" fontId="0" fillId="0" borderId="29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6" fillId="2" borderId="11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0" fillId="0" borderId="0" xfId="0" applyFont="1" applyAlignment="1">
      <alignment horizontal="left" wrapText="1"/>
    </xf>
    <xf numFmtId="0" fontId="6" fillId="2" borderId="25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0" fontId="0" fillId="0" borderId="0" xfId="0" applyBorder="1" applyAlignment="1">
      <alignment horizontal="center" wrapText="1"/>
    </xf>
    <xf numFmtId="0" fontId="2" fillId="3" borderId="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scsp1.prod.carina.local/Dokumentacija/CURH/NATJE&#268;AJI%202017/Odrzavanje%20infrastrukture/Priprema%20CURH%20-%20procjena%20anga&#382;mana%20za%20odr&#382;avanje%20-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C7 rekapitulacija"/>
      <sheetName val="Izmjenjeni troškovnik"/>
      <sheetName val="Revidirani opis usluga"/>
      <sheetName val="ITSM tim - procjena"/>
      <sheetName val="vTeam - procjena"/>
      <sheetName val="MS tim - procjena"/>
      <sheetName val="DC team - procjena"/>
      <sheetName val="Trošak"/>
      <sheetName val="Popis certifikata"/>
      <sheetName val="Popis IBM Power-OS-SAN opreme"/>
    </sheetNames>
    <sheetDataSet>
      <sheetData sheetId="0">
        <row r="4">
          <cell r="D4">
            <v>12</v>
          </cell>
          <cell r="E4">
            <v>6</v>
          </cell>
        </row>
        <row r="5">
          <cell r="D5">
            <v>1</v>
          </cell>
          <cell r="E5">
            <v>0</v>
          </cell>
        </row>
        <row r="6">
          <cell r="D6">
            <v>12</v>
          </cell>
          <cell r="E6">
            <v>5</v>
          </cell>
        </row>
        <row r="7">
          <cell r="D7">
            <v>12</v>
          </cell>
          <cell r="E7">
            <v>5</v>
          </cell>
        </row>
        <row r="8">
          <cell r="D8">
            <v>0</v>
          </cell>
          <cell r="E8">
            <v>2</v>
          </cell>
        </row>
        <row r="9">
          <cell r="D9">
            <v>2</v>
          </cell>
          <cell r="E9">
            <v>0</v>
          </cell>
        </row>
        <row r="10">
          <cell r="D10">
            <v>3</v>
          </cell>
          <cell r="E10">
            <v>0</v>
          </cell>
        </row>
        <row r="11">
          <cell r="D11">
            <v>10</v>
          </cell>
          <cell r="E11">
            <v>10</v>
          </cell>
        </row>
        <row r="12">
          <cell r="D12">
            <v>0</v>
          </cell>
          <cell r="E12">
            <v>1</v>
          </cell>
        </row>
        <row r="13">
          <cell r="D13">
            <v>0</v>
          </cell>
          <cell r="E13">
            <v>6</v>
          </cell>
        </row>
        <row r="14">
          <cell r="D14">
            <v>1</v>
          </cell>
          <cell r="E14">
            <v>0</v>
          </cell>
        </row>
        <row r="15">
          <cell r="D15">
            <v>2</v>
          </cell>
          <cell r="E15">
            <v>0</v>
          </cell>
        </row>
        <row r="16">
          <cell r="D16">
            <v>5</v>
          </cell>
          <cell r="E16">
            <v>4</v>
          </cell>
        </row>
        <row r="17">
          <cell r="D17">
            <v>2</v>
          </cell>
          <cell r="E17">
            <v>3</v>
          </cell>
        </row>
        <row r="18">
          <cell r="D18">
            <v>0</v>
          </cell>
          <cell r="E18">
            <v>5</v>
          </cell>
        </row>
        <row r="19">
          <cell r="D19">
            <v>2</v>
          </cell>
          <cell r="E19">
            <v>4</v>
          </cell>
        </row>
        <row r="20">
          <cell r="D20">
            <v>10</v>
          </cell>
          <cell r="E20">
            <v>50</v>
          </cell>
        </row>
        <row r="21">
          <cell r="E21">
            <v>0</v>
          </cell>
        </row>
        <row r="22">
          <cell r="D22">
            <v>2</v>
          </cell>
          <cell r="E22">
            <v>3</v>
          </cell>
        </row>
        <row r="23">
          <cell r="D23">
            <v>9.5</v>
          </cell>
          <cell r="E23">
            <v>2.25</v>
          </cell>
        </row>
        <row r="24">
          <cell r="D24">
            <v>1</v>
          </cell>
          <cell r="E24">
            <v>0</v>
          </cell>
        </row>
        <row r="25">
          <cell r="D25">
            <v>6</v>
          </cell>
          <cell r="E25">
            <v>0</v>
          </cell>
        </row>
        <row r="26">
          <cell r="D26">
            <v>12</v>
          </cell>
          <cell r="E26">
            <v>0</v>
          </cell>
        </row>
        <row r="27">
          <cell r="D27">
            <v>20</v>
          </cell>
          <cell r="E27">
            <v>0</v>
          </cell>
        </row>
        <row r="28">
          <cell r="D28">
            <v>0</v>
          </cell>
          <cell r="E28">
            <v>0.5</v>
          </cell>
        </row>
        <row r="29">
          <cell r="D29">
            <v>0</v>
          </cell>
          <cell r="E29">
            <v>11</v>
          </cell>
        </row>
        <row r="30">
          <cell r="D30">
            <v>0</v>
          </cell>
          <cell r="E30">
            <v>2</v>
          </cell>
        </row>
        <row r="31">
          <cell r="D31">
            <v>0</v>
          </cell>
          <cell r="E31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20"/>
  <sheetViews>
    <sheetView tabSelected="1" topLeftCell="A88" zoomScaleNormal="100" workbookViewId="0">
      <selection activeCell="T1" sqref="T1:W1"/>
    </sheetView>
  </sheetViews>
  <sheetFormatPr defaultRowHeight="15" x14ac:dyDescent="0.25"/>
  <cols>
    <col min="1" max="1" width="4.85546875" style="6" customWidth="1"/>
    <col min="2" max="2" width="44.7109375" customWidth="1"/>
    <col min="3" max="3" width="8.85546875" customWidth="1"/>
    <col min="4" max="4" width="9.42578125" customWidth="1"/>
    <col min="5" max="12" width="8.85546875" customWidth="1"/>
    <col min="13" max="22" width="6.140625" customWidth="1"/>
    <col min="23" max="23" width="25.5703125" customWidth="1"/>
    <col min="24" max="24" width="19.5703125" customWidth="1"/>
  </cols>
  <sheetData>
    <row r="1" spans="1:24" x14ac:dyDescent="0.25">
      <c r="T1" s="139" t="s">
        <v>128</v>
      </c>
      <c r="U1" s="139"/>
      <c r="V1" s="139"/>
      <c r="W1" s="139"/>
    </row>
    <row r="2" spans="1:24" ht="18.75" x14ac:dyDescent="0.3">
      <c r="A2" s="143" t="s">
        <v>0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5"/>
    </row>
    <row r="3" spans="1:24" ht="10.5" customHeight="1" x14ac:dyDescent="0.25">
      <c r="A3" s="5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3"/>
    </row>
    <row r="4" spans="1:24" ht="41.25" customHeight="1" x14ac:dyDescent="0.25">
      <c r="A4" s="41" t="s">
        <v>50</v>
      </c>
      <c r="B4" s="17" t="s">
        <v>53</v>
      </c>
      <c r="C4" s="147" t="s">
        <v>57</v>
      </c>
      <c r="D4" s="147"/>
      <c r="E4" s="147"/>
      <c r="F4" s="147"/>
      <c r="G4" s="147"/>
      <c r="H4" s="147" t="s">
        <v>58</v>
      </c>
      <c r="I4" s="147"/>
      <c r="J4" s="147"/>
      <c r="K4" s="147"/>
      <c r="L4" s="147"/>
      <c r="M4" s="147" t="s">
        <v>55</v>
      </c>
      <c r="N4" s="147"/>
      <c r="O4" s="147"/>
      <c r="P4" s="147"/>
      <c r="Q4" s="147"/>
      <c r="R4" s="147" t="s">
        <v>56</v>
      </c>
      <c r="S4" s="147"/>
      <c r="T4" s="147"/>
      <c r="U4" s="147"/>
      <c r="V4" s="147"/>
      <c r="W4" s="41" t="s">
        <v>59</v>
      </c>
    </row>
    <row r="5" spans="1:24" ht="12" customHeight="1" x14ac:dyDescent="0.25">
      <c r="A5" s="31">
        <v>1</v>
      </c>
      <c r="B5" s="32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2">
        <v>13</v>
      </c>
      <c r="N5" s="32">
        <v>14</v>
      </c>
      <c r="O5" s="32">
        <v>15</v>
      </c>
      <c r="P5" s="32">
        <v>16</v>
      </c>
      <c r="Q5" s="32">
        <v>17</v>
      </c>
      <c r="R5" s="33">
        <v>18</v>
      </c>
      <c r="S5" s="33">
        <v>19</v>
      </c>
      <c r="T5" s="33">
        <v>20</v>
      </c>
      <c r="U5" s="33">
        <v>21</v>
      </c>
      <c r="V5" s="33">
        <v>22</v>
      </c>
      <c r="W5" s="33">
        <v>23</v>
      </c>
    </row>
    <row r="6" spans="1:24" ht="21.75" customHeight="1" thickBot="1" x14ac:dyDescent="0.3">
      <c r="A6" s="155" t="s">
        <v>60</v>
      </c>
      <c r="B6" s="156"/>
      <c r="C6" s="34" t="s">
        <v>8</v>
      </c>
      <c r="D6" s="34" t="s">
        <v>9</v>
      </c>
      <c r="E6" s="34" t="s">
        <v>10</v>
      </c>
      <c r="F6" s="34" t="s">
        <v>11</v>
      </c>
      <c r="G6" s="34" t="s">
        <v>12</v>
      </c>
      <c r="H6" s="34" t="s">
        <v>8</v>
      </c>
      <c r="I6" s="34" t="s">
        <v>9</v>
      </c>
      <c r="J6" s="34" t="s">
        <v>10</v>
      </c>
      <c r="K6" s="34" t="s">
        <v>11</v>
      </c>
      <c r="L6" s="34" t="s">
        <v>12</v>
      </c>
      <c r="M6" s="18" t="s">
        <v>8</v>
      </c>
      <c r="N6" s="18" t="s">
        <v>9</v>
      </c>
      <c r="O6" s="18" t="s">
        <v>10</v>
      </c>
      <c r="P6" s="18" t="s">
        <v>11</v>
      </c>
      <c r="Q6" s="18" t="s">
        <v>12</v>
      </c>
      <c r="R6" s="18" t="s">
        <v>8</v>
      </c>
      <c r="S6" s="18" t="s">
        <v>9</v>
      </c>
      <c r="T6" s="18" t="s">
        <v>10</v>
      </c>
      <c r="U6" s="18" t="s">
        <v>11</v>
      </c>
      <c r="V6" s="18" t="s">
        <v>12</v>
      </c>
      <c r="W6" s="1"/>
    </row>
    <row r="7" spans="1:24" ht="24.75" customHeight="1" x14ac:dyDescent="0.25">
      <c r="A7" s="54" t="s">
        <v>62</v>
      </c>
      <c r="B7" s="153" t="s">
        <v>64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43"/>
    </row>
    <row r="8" spans="1:24" ht="24.75" customHeight="1" x14ac:dyDescent="0.25">
      <c r="A8" s="55" t="s">
        <v>63</v>
      </c>
      <c r="B8" s="42" t="s">
        <v>115</v>
      </c>
      <c r="C8" s="160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60">
        <f>SUM(W9:W18)</f>
        <v>0</v>
      </c>
    </row>
    <row r="9" spans="1:24" ht="19.5" customHeight="1" x14ac:dyDescent="0.25">
      <c r="A9" s="9">
        <v>1</v>
      </c>
      <c r="B9" s="19" t="s">
        <v>1</v>
      </c>
      <c r="C9" s="56"/>
      <c r="D9" s="56"/>
      <c r="E9" s="56"/>
      <c r="F9" s="56"/>
      <c r="G9" s="56"/>
      <c r="H9" s="56"/>
      <c r="I9" s="56"/>
      <c r="J9" s="56"/>
      <c r="K9" s="56"/>
      <c r="L9" s="57"/>
      <c r="M9" s="90">
        <v>0</v>
      </c>
      <c r="N9" s="91">
        <v>0</v>
      </c>
      <c r="O9" s="91">
        <v>0</v>
      </c>
      <c r="P9" s="91">
        <v>0</v>
      </c>
      <c r="Q9" s="93">
        <v>0</v>
      </c>
      <c r="R9" s="94">
        <v>0</v>
      </c>
      <c r="S9" s="91">
        <v>0</v>
      </c>
      <c r="T9" s="92">
        <v>119</v>
      </c>
      <c r="U9" s="92">
        <v>223</v>
      </c>
      <c r="V9" s="95">
        <v>7</v>
      </c>
      <c r="W9" s="30">
        <f>C9*M9+D9*N9+E9*O9+F9*P9+G9*Q9+H9*R9+I9*S9+J9*T9+K9*U9+L9*V9</f>
        <v>0</v>
      </c>
      <c r="X9" s="4"/>
    </row>
    <row r="10" spans="1:24" ht="19.5" customHeight="1" x14ac:dyDescent="0.25">
      <c r="A10" s="7">
        <v>2</v>
      </c>
      <c r="B10" s="8" t="s">
        <v>47</v>
      </c>
      <c r="C10" s="58"/>
      <c r="D10" s="58"/>
      <c r="E10" s="58"/>
      <c r="F10" s="58"/>
      <c r="G10" s="58"/>
      <c r="H10" s="58"/>
      <c r="I10" s="58"/>
      <c r="J10" s="58"/>
      <c r="K10" s="58"/>
      <c r="L10" s="59"/>
      <c r="M10" s="96">
        <v>0</v>
      </c>
      <c r="N10" s="97">
        <v>0</v>
      </c>
      <c r="O10" s="97">
        <v>0</v>
      </c>
      <c r="P10" s="97">
        <v>0</v>
      </c>
      <c r="Q10" s="99">
        <v>0</v>
      </c>
      <c r="R10" s="100">
        <v>0</v>
      </c>
      <c r="S10" s="97">
        <v>0</v>
      </c>
      <c r="T10" s="98">
        <v>38</v>
      </c>
      <c r="U10" s="98">
        <v>9</v>
      </c>
      <c r="V10" s="102">
        <v>3</v>
      </c>
      <c r="W10" s="30">
        <f t="shared" ref="W10:W18" si="0">C10*M10+D10*N10+E10*O10+F10*P10+G10*Q10+H10*R10+I10*S10+J10*T10+K10*U10+L10*V10</f>
        <v>0</v>
      </c>
      <c r="X10" s="4"/>
    </row>
    <row r="11" spans="1:24" ht="19.5" customHeight="1" x14ac:dyDescent="0.25">
      <c r="A11" s="7">
        <v>3</v>
      </c>
      <c r="B11" s="8" t="s">
        <v>2</v>
      </c>
      <c r="C11" s="2"/>
      <c r="D11" s="2"/>
      <c r="E11" s="2"/>
      <c r="F11" s="2"/>
      <c r="G11" s="2"/>
      <c r="H11" s="2"/>
      <c r="I11" s="2"/>
      <c r="J11" s="2"/>
      <c r="K11" s="2"/>
      <c r="L11" s="3"/>
      <c r="M11" s="96">
        <v>0</v>
      </c>
      <c r="N11" s="97">
        <v>0</v>
      </c>
      <c r="O11" s="98">
        <v>75</v>
      </c>
      <c r="P11" s="98">
        <v>195</v>
      </c>
      <c r="Q11" s="99">
        <v>0</v>
      </c>
      <c r="R11" s="100">
        <v>0</v>
      </c>
      <c r="S11" s="97">
        <v>0</v>
      </c>
      <c r="T11" s="98">
        <v>36</v>
      </c>
      <c r="U11" s="98">
        <v>907</v>
      </c>
      <c r="V11" s="102">
        <v>1</v>
      </c>
      <c r="W11" s="30">
        <f t="shared" si="0"/>
        <v>0</v>
      </c>
      <c r="X11" s="4"/>
    </row>
    <row r="12" spans="1:24" ht="19.5" customHeight="1" x14ac:dyDescent="0.25">
      <c r="A12" s="7">
        <v>4</v>
      </c>
      <c r="B12" s="8" t="s">
        <v>3</v>
      </c>
      <c r="C12" s="2"/>
      <c r="D12" s="2"/>
      <c r="E12" s="2"/>
      <c r="F12" s="2"/>
      <c r="G12" s="2"/>
      <c r="H12" s="2"/>
      <c r="I12" s="2"/>
      <c r="J12" s="2"/>
      <c r="K12" s="2"/>
      <c r="L12" s="3"/>
      <c r="M12" s="96">
        <v>0</v>
      </c>
      <c r="N12" s="97">
        <v>0</v>
      </c>
      <c r="O12" s="98">
        <v>76</v>
      </c>
      <c r="P12" s="98">
        <v>189</v>
      </c>
      <c r="Q12" s="99">
        <v>0</v>
      </c>
      <c r="R12" s="100">
        <v>0</v>
      </c>
      <c r="S12" s="97">
        <v>0</v>
      </c>
      <c r="T12" s="98">
        <v>84</v>
      </c>
      <c r="U12" s="98">
        <v>942</v>
      </c>
      <c r="V12" s="102">
        <v>6</v>
      </c>
      <c r="W12" s="30">
        <f t="shared" si="0"/>
        <v>0</v>
      </c>
      <c r="X12" s="4"/>
    </row>
    <row r="13" spans="1:24" ht="19.5" customHeight="1" x14ac:dyDescent="0.25">
      <c r="A13" s="7">
        <v>5</v>
      </c>
      <c r="B13" s="8" t="s">
        <v>48</v>
      </c>
      <c r="C13" s="2"/>
      <c r="D13" s="2"/>
      <c r="E13" s="2"/>
      <c r="F13" s="2"/>
      <c r="G13" s="2"/>
      <c r="H13" s="2"/>
      <c r="I13" s="2"/>
      <c r="J13" s="2"/>
      <c r="K13" s="2"/>
      <c r="L13" s="3"/>
      <c r="M13" s="96">
        <v>0</v>
      </c>
      <c r="N13" s="97">
        <v>0</v>
      </c>
      <c r="O13" s="98">
        <v>29</v>
      </c>
      <c r="P13" s="98">
        <v>47</v>
      </c>
      <c r="Q13" s="123">
        <v>1</v>
      </c>
      <c r="R13" s="100">
        <v>0</v>
      </c>
      <c r="S13" s="97">
        <v>0</v>
      </c>
      <c r="T13" s="97">
        <v>213</v>
      </c>
      <c r="U13" s="98">
        <v>716</v>
      </c>
      <c r="V13" s="102">
        <v>2</v>
      </c>
      <c r="W13" s="30">
        <f t="shared" si="0"/>
        <v>0</v>
      </c>
      <c r="X13" s="4"/>
    </row>
    <row r="14" spans="1:24" ht="19.5" customHeight="1" x14ac:dyDescent="0.25">
      <c r="A14" s="7">
        <v>6</v>
      </c>
      <c r="B14" s="8" t="s">
        <v>4</v>
      </c>
      <c r="C14" s="2"/>
      <c r="D14" s="2"/>
      <c r="E14" s="2"/>
      <c r="F14" s="2"/>
      <c r="G14" s="2"/>
      <c r="H14" s="2"/>
      <c r="I14" s="2"/>
      <c r="J14" s="2"/>
      <c r="K14" s="2"/>
      <c r="L14" s="3"/>
      <c r="M14" s="96">
        <v>0</v>
      </c>
      <c r="N14" s="97">
        <v>0</v>
      </c>
      <c r="O14" s="97">
        <v>0</v>
      </c>
      <c r="P14" s="98">
        <v>1</v>
      </c>
      <c r="Q14" s="99">
        <v>0</v>
      </c>
      <c r="R14" s="100">
        <v>0</v>
      </c>
      <c r="S14" s="97">
        <v>0</v>
      </c>
      <c r="T14" s="98">
        <v>155</v>
      </c>
      <c r="U14" s="98">
        <v>816</v>
      </c>
      <c r="V14" s="102">
        <v>12</v>
      </c>
      <c r="W14" s="30">
        <f t="shared" si="0"/>
        <v>0</v>
      </c>
      <c r="X14" s="4"/>
    </row>
    <row r="15" spans="1:24" ht="19.5" customHeight="1" x14ac:dyDescent="0.25">
      <c r="A15" s="7">
        <v>7</v>
      </c>
      <c r="B15" s="8" t="s">
        <v>49</v>
      </c>
      <c r="C15" s="2"/>
      <c r="D15" s="2"/>
      <c r="E15" s="2"/>
      <c r="F15" s="2"/>
      <c r="G15" s="2"/>
      <c r="H15" s="2"/>
      <c r="I15" s="2"/>
      <c r="J15" s="2"/>
      <c r="K15" s="2"/>
      <c r="L15" s="3"/>
      <c r="M15" s="96">
        <v>0</v>
      </c>
      <c r="N15" s="97">
        <v>0</v>
      </c>
      <c r="O15" s="97">
        <v>0</v>
      </c>
      <c r="P15" s="97">
        <v>0</v>
      </c>
      <c r="Q15" s="99">
        <v>0</v>
      </c>
      <c r="R15" s="100">
        <v>0</v>
      </c>
      <c r="S15" s="97">
        <v>0</v>
      </c>
      <c r="T15" s="98">
        <v>47</v>
      </c>
      <c r="U15" s="98">
        <v>243</v>
      </c>
      <c r="V15" s="101">
        <v>0</v>
      </c>
      <c r="W15" s="30">
        <f t="shared" si="0"/>
        <v>0</v>
      </c>
      <c r="X15" s="4"/>
    </row>
    <row r="16" spans="1:24" ht="19.5" customHeight="1" x14ac:dyDescent="0.25">
      <c r="A16" s="7">
        <v>8</v>
      </c>
      <c r="B16" s="8" t="s">
        <v>5</v>
      </c>
      <c r="C16" s="2"/>
      <c r="D16" s="2"/>
      <c r="E16" s="2"/>
      <c r="F16" s="2"/>
      <c r="G16" s="2"/>
      <c r="H16" s="2"/>
      <c r="I16" s="2"/>
      <c r="J16" s="2"/>
      <c r="K16" s="2"/>
      <c r="L16" s="3"/>
      <c r="M16" s="96">
        <v>0</v>
      </c>
      <c r="N16" s="97">
        <v>0</v>
      </c>
      <c r="O16" s="97">
        <v>0</v>
      </c>
      <c r="P16" s="97">
        <v>0</v>
      </c>
      <c r="Q16" s="99">
        <v>0</v>
      </c>
      <c r="R16" s="100">
        <v>0</v>
      </c>
      <c r="S16" s="97">
        <v>0</v>
      </c>
      <c r="T16" s="98">
        <v>11</v>
      </c>
      <c r="U16" s="98">
        <v>52</v>
      </c>
      <c r="V16" s="101">
        <v>0</v>
      </c>
      <c r="W16" s="30">
        <f t="shared" si="0"/>
        <v>0</v>
      </c>
      <c r="X16" s="4"/>
    </row>
    <row r="17" spans="1:24" ht="19.5" customHeight="1" x14ac:dyDescent="0.25">
      <c r="A17" s="7">
        <v>9</v>
      </c>
      <c r="B17" s="8" t="s">
        <v>6</v>
      </c>
      <c r="C17" s="2"/>
      <c r="D17" s="2"/>
      <c r="E17" s="2"/>
      <c r="F17" s="2"/>
      <c r="G17" s="2"/>
      <c r="H17" s="2"/>
      <c r="I17" s="2"/>
      <c r="J17" s="2"/>
      <c r="K17" s="2"/>
      <c r="L17" s="3"/>
      <c r="M17" s="103">
        <v>0</v>
      </c>
      <c r="N17" s="97">
        <v>0</v>
      </c>
      <c r="O17" s="97">
        <v>0</v>
      </c>
      <c r="P17" s="97">
        <v>0</v>
      </c>
      <c r="Q17" s="99">
        <v>0</v>
      </c>
      <c r="R17" s="104">
        <v>95</v>
      </c>
      <c r="S17" s="98">
        <v>70</v>
      </c>
      <c r="T17" s="97">
        <v>0</v>
      </c>
      <c r="U17" s="97">
        <v>0</v>
      </c>
      <c r="V17" s="102">
        <v>4</v>
      </c>
      <c r="W17" s="30">
        <f t="shared" si="0"/>
        <v>0</v>
      </c>
      <c r="X17" s="4"/>
    </row>
    <row r="18" spans="1:24" ht="19.5" customHeight="1" x14ac:dyDescent="0.25">
      <c r="A18" s="7">
        <v>10</v>
      </c>
      <c r="B18" s="20" t="s">
        <v>7</v>
      </c>
      <c r="C18" s="21"/>
      <c r="D18" s="21"/>
      <c r="E18" s="21"/>
      <c r="F18" s="21"/>
      <c r="G18" s="21"/>
      <c r="H18" s="21"/>
      <c r="I18" s="21"/>
      <c r="J18" s="21"/>
      <c r="K18" s="21"/>
      <c r="L18" s="22"/>
      <c r="M18" s="105">
        <v>0</v>
      </c>
      <c r="N18" s="106">
        <v>0</v>
      </c>
      <c r="O18" s="106">
        <v>0</v>
      </c>
      <c r="P18" s="106">
        <v>0</v>
      </c>
      <c r="Q18" s="107">
        <v>0</v>
      </c>
      <c r="R18" s="108">
        <v>127</v>
      </c>
      <c r="S18" s="106">
        <v>0</v>
      </c>
      <c r="T18" s="106">
        <v>0</v>
      </c>
      <c r="U18" s="106">
        <v>0</v>
      </c>
      <c r="V18" s="124">
        <v>0</v>
      </c>
      <c r="W18" s="30">
        <f t="shared" si="0"/>
        <v>0</v>
      </c>
      <c r="X18" s="4"/>
    </row>
    <row r="19" spans="1:24" ht="28.5" customHeight="1" x14ac:dyDescent="0.25">
      <c r="A19" s="17" t="s">
        <v>116</v>
      </c>
      <c r="B19" s="162" t="s">
        <v>65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61">
        <f>SUM(W20:W63)</f>
        <v>0</v>
      </c>
    </row>
    <row r="20" spans="1:24" ht="24" customHeight="1" x14ac:dyDescent="0.25">
      <c r="A20" s="122">
        <v>11</v>
      </c>
      <c r="B20" s="66" t="s">
        <v>13</v>
      </c>
      <c r="C20" s="25"/>
      <c r="D20" s="66"/>
      <c r="E20" s="25"/>
      <c r="F20" s="25"/>
      <c r="G20" s="25"/>
      <c r="H20" s="25"/>
      <c r="I20" s="25"/>
      <c r="J20" s="25"/>
      <c r="K20" s="25"/>
      <c r="L20" s="26"/>
      <c r="M20" s="70">
        <v>0</v>
      </c>
      <c r="N20" s="71">
        <v>0</v>
      </c>
      <c r="O20" s="71">
        <v>0</v>
      </c>
      <c r="P20" s="71">
        <v>0</v>
      </c>
      <c r="Q20" s="72">
        <v>0</v>
      </c>
      <c r="R20" s="73">
        <v>2</v>
      </c>
      <c r="S20" s="71">
        <v>0</v>
      </c>
      <c r="T20" s="71">
        <v>0</v>
      </c>
      <c r="U20" s="71">
        <v>0</v>
      </c>
      <c r="V20" s="74">
        <v>0</v>
      </c>
      <c r="W20" s="30">
        <f t="shared" ref="W20:W54" si="1">C20*M20+D20*N20+E20*O20+F20*P20+G20*Q20+H20*R20+I20*S20+J20*T20+K20*U20+L20*V20</f>
        <v>0</v>
      </c>
    </row>
    <row r="21" spans="1:24" ht="24" customHeight="1" x14ac:dyDescent="0.25">
      <c r="A21" s="122">
        <v>12</v>
      </c>
      <c r="B21" s="67" t="s">
        <v>14</v>
      </c>
      <c r="C21" s="2"/>
      <c r="D21" s="67"/>
      <c r="E21" s="2"/>
      <c r="F21" s="2"/>
      <c r="G21" s="2"/>
      <c r="H21" s="2"/>
      <c r="I21" s="2"/>
      <c r="J21" s="2"/>
      <c r="K21" s="2"/>
      <c r="L21" s="3"/>
      <c r="M21" s="75">
        <v>0</v>
      </c>
      <c r="N21" s="76">
        <v>0</v>
      </c>
      <c r="O21" s="76">
        <v>0</v>
      </c>
      <c r="P21" s="76">
        <v>0</v>
      </c>
      <c r="Q21" s="77">
        <v>0</v>
      </c>
      <c r="R21" s="81">
        <v>2</v>
      </c>
      <c r="S21" s="76">
        <v>0</v>
      </c>
      <c r="T21" s="76">
        <v>0</v>
      </c>
      <c r="U21" s="76">
        <v>0</v>
      </c>
      <c r="V21" s="79">
        <v>0</v>
      </c>
      <c r="W21" s="30">
        <f t="shared" si="1"/>
        <v>0</v>
      </c>
    </row>
    <row r="22" spans="1:24" ht="24" customHeight="1" x14ac:dyDescent="0.25">
      <c r="A22" s="122">
        <v>13</v>
      </c>
      <c r="B22" s="67" t="s">
        <v>15</v>
      </c>
      <c r="C22" s="2"/>
      <c r="D22" s="67"/>
      <c r="E22" s="2"/>
      <c r="F22" s="2"/>
      <c r="G22" s="2"/>
      <c r="H22" s="2"/>
      <c r="I22" s="2"/>
      <c r="J22" s="2"/>
      <c r="K22" s="2"/>
      <c r="L22" s="3"/>
      <c r="M22" s="80">
        <v>0</v>
      </c>
      <c r="N22" s="76">
        <v>0</v>
      </c>
      <c r="O22" s="76">
        <v>0</v>
      </c>
      <c r="P22" s="76">
        <v>0</v>
      </c>
      <c r="Q22" s="77">
        <v>0</v>
      </c>
      <c r="R22" s="81">
        <v>1</v>
      </c>
      <c r="S22" s="76">
        <v>0</v>
      </c>
      <c r="T22" s="76">
        <v>0</v>
      </c>
      <c r="U22" s="76">
        <v>0</v>
      </c>
      <c r="V22" s="79">
        <v>0</v>
      </c>
      <c r="W22" s="30">
        <f t="shared" si="1"/>
        <v>0</v>
      </c>
    </row>
    <row r="23" spans="1:24" ht="24" customHeight="1" x14ac:dyDescent="0.25">
      <c r="A23" s="122">
        <v>14</v>
      </c>
      <c r="B23" s="67" t="s">
        <v>44</v>
      </c>
      <c r="C23" s="2"/>
      <c r="D23" s="67"/>
      <c r="E23" s="2"/>
      <c r="F23" s="2"/>
      <c r="G23" s="2"/>
      <c r="H23" s="2"/>
      <c r="I23" s="2"/>
      <c r="J23" s="2"/>
      <c r="K23" s="2"/>
      <c r="L23" s="3"/>
      <c r="M23" s="80">
        <v>0</v>
      </c>
      <c r="N23" s="125">
        <v>0</v>
      </c>
      <c r="O23" s="76">
        <v>0</v>
      </c>
      <c r="P23" s="76">
        <v>0</v>
      </c>
      <c r="Q23" s="77">
        <v>0</v>
      </c>
      <c r="R23" s="78">
        <v>0</v>
      </c>
      <c r="S23" s="82">
        <v>9</v>
      </c>
      <c r="T23" s="76">
        <v>0</v>
      </c>
      <c r="U23" s="76">
        <v>0</v>
      </c>
      <c r="V23" s="79">
        <v>0</v>
      </c>
      <c r="W23" s="30">
        <f t="shared" si="1"/>
        <v>0</v>
      </c>
    </row>
    <row r="24" spans="1:24" ht="24" customHeight="1" x14ac:dyDescent="0.25">
      <c r="A24" s="122">
        <v>15</v>
      </c>
      <c r="B24" s="67" t="s">
        <v>123</v>
      </c>
      <c r="C24" s="2"/>
      <c r="D24" s="67"/>
      <c r="E24" s="2"/>
      <c r="F24" s="2"/>
      <c r="G24" s="2"/>
      <c r="H24" s="2"/>
      <c r="I24" s="2"/>
      <c r="J24" s="2"/>
      <c r="K24" s="2"/>
      <c r="L24" s="3"/>
      <c r="M24" s="75">
        <v>5</v>
      </c>
      <c r="N24" s="76">
        <v>0</v>
      </c>
      <c r="O24" s="76">
        <v>0</v>
      </c>
      <c r="P24" s="76">
        <v>0</v>
      </c>
      <c r="Q24" s="77">
        <v>0</v>
      </c>
      <c r="R24" s="81">
        <v>0</v>
      </c>
      <c r="S24" s="76">
        <v>0</v>
      </c>
      <c r="T24" s="76">
        <v>0</v>
      </c>
      <c r="U24" s="76">
        <v>0</v>
      </c>
      <c r="V24" s="79">
        <v>0</v>
      </c>
      <c r="W24" s="30">
        <f t="shared" si="1"/>
        <v>0</v>
      </c>
    </row>
    <row r="25" spans="1:24" ht="24" customHeight="1" x14ac:dyDescent="0.25">
      <c r="A25" s="122">
        <v>16</v>
      </c>
      <c r="B25" s="67" t="s">
        <v>124</v>
      </c>
      <c r="C25" s="2"/>
      <c r="D25" s="67"/>
      <c r="E25" s="2"/>
      <c r="F25" s="2"/>
      <c r="G25" s="2"/>
      <c r="H25" s="2"/>
      <c r="I25" s="2"/>
      <c r="J25" s="2"/>
      <c r="K25" s="2"/>
      <c r="L25" s="3"/>
      <c r="M25" s="75">
        <v>1</v>
      </c>
      <c r="N25" s="76">
        <v>0</v>
      </c>
      <c r="O25" s="76">
        <v>0</v>
      </c>
      <c r="P25" s="76">
        <v>0</v>
      </c>
      <c r="Q25" s="77">
        <v>0</v>
      </c>
      <c r="R25" s="81">
        <v>0</v>
      </c>
      <c r="S25" s="76">
        <v>0</v>
      </c>
      <c r="T25" s="76">
        <v>0</v>
      </c>
      <c r="U25" s="76">
        <v>0</v>
      </c>
      <c r="V25" s="79">
        <v>0</v>
      </c>
      <c r="W25" s="30">
        <f t="shared" si="1"/>
        <v>0</v>
      </c>
    </row>
    <row r="26" spans="1:24" ht="24" customHeight="1" x14ac:dyDescent="0.25">
      <c r="A26" s="122">
        <v>17</v>
      </c>
      <c r="B26" s="67" t="s">
        <v>16</v>
      </c>
      <c r="C26" s="2"/>
      <c r="D26" s="67"/>
      <c r="E26" s="2"/>
      <c r="F26" s="2"/>
      <c r="G26" s="2"/>
      <c r="H26" s="2"/>
      <c r="I26" s="2"/>
      <c r="J26" s="2"/>
      <c r="K26" s="2"/>
      <c r="L26" s="3"/>
      <c r="M26" s="75">
        <v>2</v>
      </c>
      <c r="N26" s="76">
        <v>0</v>
      </c>
      <c r="O26" s="76">
        <v>0</v>
      </c>
      <c r="P26" s="76">
        <v>0</v>
      </c>
      <c r="Q26" s="77">
        <v>0</v>
      </c>
      <c r="R26" s="81">
        <v>2</v>
      </c>
      <c r="S26" s="76">
        <v>0</v>
      </c>
      <c r="T26" s="76">
        <v>0</v>
      </c>
      <c r="U26" s="76">
        <v>0</v>
      </c>
      <c r="V26" s="79">
        <v>0</v>
      </c>
      <c r="W26" s="30">
        <f t="shared" si="1"/>
        <v>0</v>
      </c>
    </row>
    <row r="27" spans="1:24" ht="24" customHeight="1" x14ac:dyDescent="0.25">
      <c r="A27" s="122">
        <v>18</v>
      </c>
      <c r="B27" s="67" t="s">
        <v>17</v>
      </c>
      <c r="C27" s="2"/>
      <c r="D27" s="67"/>
      <c r="E27" s="2"/>
      <c r="F27" s="2"/>
      <c r="G27" s="2"/>
      <c r="H27" s="2"/>
      <c r="I27" s="2"/>
      <c r="J27" s="2"/>
      <c r="K27" s="2"/>
      <c r="L27" s="3"/>
      <c r="M27" s="75">
        <v>0</v>
      </c>
      <c r="N27" s="76">
        <v>0</v>
      </c>
      <c r="O27" s="76">
        <v>0</v>
      </c>
      <c r="P27" s="76">
        <v>0</v>
      </c>
      <c r="Q27" s="77">
        <v>0</v>
      </c>
      <c r="R27" s="81">
        <v>2</v>
      </c>
      <c r="S27" s="76">
        <v>0</v>
      </c>
      <c r="T27" s="76">
        <v>0</v>
      </c>
      <c r="U27" s="76">
        <v>0</v>
      </c>
      <c r="V27" s="79">
        <v>0</v>
      </c>
      <c r="W27" s="30">
        <f t="shared" si="1"/>
        <v>0</v>
      </c>
    </row>
    <row r="28" spans="1:24" ht="24" customHeight="1" x14ac:dyDescent="0.25">
      <c r="A28" s="122">
        <v>19</v>
      </c>
      <c r="B28" s="67" t="s">
        <v>18</v>
      </c>
      <c r="C28" s="2"/>
      <c r="D28" s="67"/>
      <c r="E28" s="2"/>
      <c r="F28" s="2"/>
      <c r="G28" s="2"/>
      <c r="H28" s="2"/>
      <c r="I28" s="2"/>
      <c r="J28" s="2"/>
      <c r="K28" s="2"/>
      <c r="L28" s="3"/>
      <c r="M28" s="80">
        <v>0</v>
      </c>
      <c r="N28" s="76">
        <v>0</v>
      </c>
      <c r="O28" s="76">
        <v>0</v>
      </c>
      <c r="P28" s="76">
        <v>0</v>
      </c>
      <c r="Q28" s="77">
        <v>0</v>
      </c>
      <c r="R28" s="78">
        <v>0</v>
      </c>
      <c r="S28" s="76">
        <v>0</v>
      </c>
      <c r="T28" s="76">
        <v>0</v>
      </c>
      <c r="U28" s="82">
        <v>150</v>
      </c>
      <c r="V28" s="83">
        <v>0</v>
      </c>
      <c r="W28" s="30">
        <f t="shared" si="1"/>
        <v>0</v>
      </c>
    </row>
    <row r="29" spans="1:24" ht="24" customHeight="1" x14ac:dyDescent="0.25">
      <c r="A29" s="122">
        <v>20</v>
      </c>
      <c r="B29" s="67" t="s">
        <v>19</v>
      </c>
      <c r="C29" s="2"/>
      <c r="D29" s="67"/>
      <c r="E29" s="2"/>
      <c r="F29" s="2"/>
      <c r="G29" s="2"/>
      <c r="H29" s="2"/>
      <c r="I29" s="2"/>
      <c r="J29" s="2"/>
      <c r="K29" s="2"/>
      <c r="L29" s="3"/>
      <c r="M29" s="80">
        <v>0</v>
      </c>
      <c r="N29" s="76">
        <v>0</v>
      </c>
      <c r="O29" s="76">
        <v>0</v>
      </c>
      <c r="P29" s="76">
        <v>0</v>
      </c>
      <c r="Q29" s="77">
        <v>0</v>
      </c>
      <c r="R29" s="81">
        <v>2</v>
      </c>
      <c r="S29" s="82">
        <v>3</v>
      </c>
      <c r="T29" s="82">
        <v>6</v>
      </c>
      <c r="U29" s="76">
        <v>0</v>
      </c>
      <c r="V29" s="83">
        <v>21</v>
      </c>
      <c r="W29" s="30">
        <f t="shared" si="1"/>
        <v>0</v>
      </c>
    </row>
    <row r="30" spans="1:24" ht="24" customHeight="1" x14ac:dyDescent="0.25">
      <c r="A30" s="122">
        <v>21</v>
      </c>
      <c r="B30" s="67" t="s">
        <v>20</v>
      </c>
      <c r="C30" s="2"/>
      <c r="D30" s="67"/>
      <c r="E30" s="2"/>
      <c r="F30" s="2"/>
      <c r="G30" s="2"/>
      <c r="H30" s="2"/>
      <c r="I30" s="2"/>
      <c r="J30" s="2"/>
      <c r="K30" s="2"/>
      <c r="L30" s="3"/>
      <c r="M30" s="80">
        <v>0</v>
      </c>
      <c r="N30" s="76">
        <v>0</v>
      </c>
      <c r="O30" s="76">
        <v>0</v>
      </c>
      <c r="P30" s="76">
        <v>0</v>
      </c>
      <c r="Q30" s="77">
        <v>0</v>
      </c>
      <c r="R30" s="81">
        <v>2</v>
      </c>
      <c r="S30" s="82">
        <v>2</v>
      </c>
      <c r="T30" s="82">
        <v>0</v>
      </c>
      <c r="U30" s="76">
        <v>0</v>
      </c>
      <c r="V30" s="83">
        <v>4</v>
      </c>
      <c r="W30" s="30">
        <f t="shared" si="1"/>
        <v>0</v>
      </c>
    </row>
    <row r="31" spans="1:24" ht="24" customHeight="1" x14ac:dyDescent="0.25">
      <c r="A31" s="122">
        <v>22</v>
      </c>
      <c r="B31" s="67" t="s">
        <v>21</v>
      </c>
      <c r="C31" s="2"/>
      <c r="D31" s="67"/>
      <c r="E31" s="2"/>
      <c r="F31" s="2"/>
      <c r="G31" s="2"/>
      <c r="H31" s="2"/>
      <c r="I31" s="2"/>
      <c r="J31" s="2"/>
      <c r="K31" s="2"/>
      <c r="L31" s="3"/>
      <c r="M31" s="80">
        <v>0</v>
      </c>
      <c r="N31" s="76">
        <v>0</v>
      </c>
      <c r="O31" s="76">
        <v>0</v>
      </c>
      <c r="P31" s="76">
        <v>0</v>
      </c>
      <c r="Q31" s="77">
        <v>0</v>
      </c>
      <c r="R31" s="81">
        <v>3</v>
      </c>
      <c r="S31" s="82">
        <v>0</v>
      </c>
      <c r="T31" s="76">
        <v>0</v>
      </c>
      <c r="U31" s="76">
        <v>0</v>
      </c>
      <c r="V31" s="79">
        <v>0</v>
      </c>
      <c r="W31" s="30">
        <f t="shared" si="1"/>
        <v>0</v>
      </c>
    </row>
    <row r="32" spans="1:24" ht="24" customHeight="1" x14ac:dyDescent="0.25">
      <c r="A32" s="122">
        <v>23</v>
      </c>
      <c r="B32" s="67" t="s">
        <v>22</v>
      </c>
      <c r="C32" s="2"/>
      <c r="D32" s="67"/>
      <c r="E32" s="2"/>
      <c r="F32" s="2"/>
      <c r="G32" s="2"/>
      <c r="H32" s="2"/>
      <c r="I32" s="2"/>
      <c r="J32" s="2"/>
      <c r="K32" s="2"/>
      <c r="L32" s="3"/>
      <c r="M32" s="80">
        <v>0</v>
      </c>
      <c r="N32" s="76">
        <v>0</v>
      </c>
      <c r="O32" s="76">
        <v>0</v>
      </c>
      <c r="P32" s="76">
        <v>0</v>
      </c>
      <c r="Q32" s="77">
        <v>0</v>
      </c>
      <c r="R32" s="81">
        <v>0</v>
      </c>
      <c r="S32" s="76">
        <v>0</v>
      </c>
      <c r="T32" s="82">
        <v>38</v>
      </c>
      <c r="U32" s="76">
        <v>0</v>
      </c>
      <c r="V32" s="83">
        <v>40</v>
      </c>
      <c r="W32" s="30">
        <f t="shared" si="1"/>
        <v>0</v>
      </c>
    </row>
    <row r="33" spans="1:24" ht="24" customHeight="1" x14ac:dyDescent="0.25">
      <c r="A33" s="122">
        <v>24</v>
      </c>
      <c r="B33" s="67" t="s">
        <v>23</v>
      </c>
      <c r="C33" s="2"/>
      <c r="D33" s="67"/>
      <c r="E33" s="2"/>
      <c r="F33" s="2"/>
      <c r="G33" s="2"/>
      <c r="H33" s="2"/>
      <c r="I33" s="2"/>
      <c r="J33" s="2"/>
      <c r="K33" s="2"/>
      <c r="L33" s="3"/>
      <c r="M33" s="80">
        <v>0</v>
      </c>
      <c r="N33" s="76">
        <v>0</v>
      </c>
      <c r="O33" s="76">
        <v>0</v>
      </c>
      <c r="P33" s="76">
        <v>0</v>
      </c>
      <c r="Q33" s="77">
        <v>0</v>
      </c>
      <c r="R33" s="78">
        <v>0</v>
      </c>
      <c r="S33" s="82">
        <v>2</v>
      </c>
      <c r="T33" s="82">
        <v>50</v>
      </c>
      <c r="U33" s="82">
        <v>1</v>
      </c>
      <c r="V33" s="83">
        <v>13</v>
      </c>
      <c r="W33" s="30">
        <f t="shared" si="1"/>
        <v>0</v>
      </c>
    </row>
    <row r="34" spans="1:24" ht="24" customHeight="1" x14ac:dyDescent="0.25">
      <c r="A34" s="122">
        <v>25</v>
      </c>
      <c r="B34" s="67" t="s">
        <v>24</v>
      </c>
      <c r="C34" s="2"/>
      <c r="D34" s="67"/>
      <c r="E34" s="2"/>
      <c r="F34" s="2"/>
      <c r="G34" s="2"/>
      <c r="H34" s="2"/>
      <c r="I34" s="2"/>
      <c r="J34" s="2"/>
      <c r="K34" s="2"/>
      <c r="L34" s="3"/>
      <c r="M34" s="80">
        <v>0</v>
      </c>
      <c r="N34" s="76">
        <v>0</v>
      </c>
      <c r="O34" s="76">
        <v>0</v>
      </c>
      <c r="P34" s="76">
        <v>0</v>
      </c>
      <c r="Q34" s="77">
        <v>0</v>
      </c>
      <c r="R34" s="81">
        <v>1</v>
      </c>
      <c r="S34" s="82">
        <v>1</v>
      </c>
      <c r="T34" s="82">
        <v>5</v>
      </c>
      <c r="U34" s="76">
        <v>0</v>
      </c>
      <c r="V34" s="83">
        <v>4</v>
      </c>
      <c r="W34" s="30">
        <f t="shared" si="1"/>
        <v>0</v>
      </c>
    </row>
    <row r="35" spans="1:24" ht="24" customHeight="1" x14ac:dyDescent="0.25">
      <c r="A35" s="122">
        <v>26</v>
      </c>
      <c r="B35" s="67" t="s">
        <v>74</v>
      </c>
      <c r="C35" s="2"/>
      <c r="D35" s="67"/>
      <c r="E35" s="2"/>
      <c r="F35" s="2"/>
      <c r="G35" s="2"/>
      <c r="H35" s="2"/>
      <c r="I35" s="2"/>
      <c r="J35" s="2"/>
      <c r="K35" s="2"/>
      <c r="L35" s="3"/>
      <c r="M35" s="126">
        <v>0</v>
      </c>
      <c r="N35" s="125">
        <v>0</v>
      </c>
      <c r="O35" s="125">
        <v>0</v>
      </c>
      <c r="P35" s="76">
        <v>0</v>
      </c>
      <c r="Q35" s="77">
        <v>0</v>
      </c>
      <c r="R35" s="81">
        <v>3</v>
      </c>
      <c r="S35" s="76">
        <v>0</v>
      </c>
      <c r="T35" s="76">
        <v>0</v>
      </c>
      <c r="U35" s="76">
        <v>0</v>
      </c>
      <c r="V35" s="83">
        <v>1</v>
      </c>
      <c r="W35" s="30">
        <f t="shared" si="1"/>
        <v>0</v>
      </c>
    </row>
    <row r="36" spans="1:24" ht="24" customHeight="1" x14ac:dyDescent="0.25">
      <c r="A36" s="122">
        <v>27</v>
      </c>
      <c r="B36" s="67" t="s">
        <v>25</v>
      </c>
      <c r="C36" s="2"/>
      <c r="D36" s="67"/>
      <c r="E36" s="2"/>
      <c r="F36" s="2"/>
      <c r="G36" s="2"/>
      <c r="H36" s="2"/>
      <c r="I36" s="2"/>
      <c r="J36" s="2"/>
      <c r="K36" s="2"/>
      <c r="L36" s="3"/>
      <c r="M36" s="80">
        <v>0</v>
      </c>
      <c r="N36" s="76">
        <v>0</v>
      </c>
      <c r="O36" s="76">
        <v>0</v>
      </c>
      <c r="P36" s="76">
        <v>0</v>
      </c>
      <c r="Q36" s="77">
        <v>0</v>
      </c>
      <c r="R36" s="78">
        <v>0</v>
      </c>
      <c r="S36" s="76">
        <v>0</v>
      </c>
      <c r="T36" s="76">
        <v>0</v>
      </c>
      <c r="U36" s="82">
        <v>1363</v>
      </c>
      <c r="V36" s="83">
        <v>27</v>
      </c>
      <c r="W36" s="30">
        <f t="shared" si="1"/>
        <v>0</v>
      </c>
    </row>
    <row r="37" spans="1:24" ht="24" customHeight="1" x14ac:dyDescent="0.25">
      <c r="A37" s="122">
        <v>28</v>
      </c>
      <c r="B37" s="67" t="s">
        <v>86</v>
      </c>
      <c r="C37" s="2"/>
      <c r="D37" s="67"/>
      <c r="E37" s="2"/>
      <c r="F37" s="2"/>
      <c r="G37" s="2"/>
      <c r="H37" s="2"/>
      <c r="I37" s="2"/>
      <c r="J37" s="2"/>
      <c r="K37" s="2"/>
      <c r="L37" s="3"/>
      <c r="M37" s="80">
        <v>0</v>
      </c>
      <c r="N37" s="76">
        <v>0</v>
      </c>
      <c r="O37" s="76">
        <v>0</v>
      </c>
      <c r="P37" s="76">
        <v>0</v>
      </c>
      <c r="Q37" s="77">
        <v>0</v>
      </c>
      <c r="R37" s="78">
        <v>0</v>
      </c>
      <c r="S37" s="76">
        <v>0</v>
      </c>
      <c r="T37" s="76">
        <v>0</v>
      </c>
      <c r="U37" s="82">
        <v>25</v>
      </c>
      <c r="V37" s="127">
        <v>0</v>
      </c>
      <c r="W37" s="30">
        <f t="shared" si="1"/>
        <v>0</v>
      </c>
      <c r="X37" s="4"/>
    </row>
    <row r="38" spans="1:24" ht="24" customHeight="1" x14ac:dyDescent="0.25">
      <c r="A38" s="122">
        <v>29</v>
      </c>
      <c r="B38" s="67" t="s">
        <v>26</v>
      </c>
      <c r="C38" s="2"/>
      <c r="D38" s="67"/>
      <c r="E38" s="2"/>
      <c r="F38" s="2"/>
      <c r="G38" s="2"/>
      <c r="H38" s="2"/>
      <c r="I38" s="2"/>
      <c r="J38" s="2"/>
      <c r="K38" s="2"/>
      <c r="L38" s="3"/>
      <c r="M38" s="126">
        <v>0</v>
      </c>
      <c r="N38" s="125">
        <v>0</v>
      </c>
      <c r="O38" s="125">
        <v>0</v>
      </c>
      <c r="P38" s="125">
        <v>0</v>
      </c>
      <c r="Q38" s="77">
        <v>0</v>
      </c>
      <c r="R38" s="81">
        <v>3</v>
      </c>
      <c r="S38" s="76">
        <v>0</v>
      </c>
      <c r="T38" s="76">
        <v>0</v>
      </c>
      <c r="U38" s="125">
        <v>0</v>
      </c>
      <c r="V38" s="127">
        <v>0</v>
      </c>
      <c r="W38" s="30">
        <f t="shared" si="1"/>
        <v>0</v>
      </c>
    </row>
    <row r="39" spans="1:24" ht="24" customHeight="1" x14ac:dyDescent="0.25">
      <c r="A39" s="122">
        <v>30</v>
      </c>
      <c r="B39" s="67" t="s">
        <v>27</v>
      </c>
      <c r="C39" s="2"/>
      <c r="D39" s="67"/>
      <c r="E39" s="2"/>
      <c r="F39" s="2"/>
      <c r="G39" s="2"/>
      <c r="H39" s="2"/>
      <c r="I39" s="2"/>
      <c r="J39" s="2"/>
      <c r="K39" s="2"/>
      <c r="L39" s="3"/>
      <c r="M39" s="126">
        <v>0</v>
      </c>
      <c r="N39" s="125">
        <v>0</v>
      </c>
      <c r="O39" s="125">
        <v>0</v>
      </c>
      <c r="P39" s="125">
        <v>0</v>
      </c>
      <c r="Q39" s="77">
        <v>0</v>
      </c>
      <c r="R39" s="81">
        <v>2</v>
      </c>
      <c r="S39" s="76">
        <v>0</v>
      </c>
      <c r="T39" s="76">
        <v>0</v>
      </c>
      <c r="U39" s="76">
        <v>0</v>
      </c>
      <c r="V39" s="79">
        <v>0</v>
      </c>
      <c r="W39" s="30">
        <f t="shared" si="1"/>
        <v>0</v>
      </c>
    </row>
    <row r="40" spans="1:24" ht="24" customHeight="1" x14ac:dyDescent="0.25">
      <c r="A40" s="122">
        <v>31</v>
      </c>
      <c r="B40" s="67" t="s">
        <v>28</v>
      </c>
      <c r="C40" s="2"/>
      <c r="D40" s="67"/>
      <c r="E40" s="2"/>
      <c r="F40" s="2"/>
      <c r="G40" s="2"/>
      <c r="H40" s="2"/>
      <c r="I40" s="2"/>
      <c r="J40" s="2"/>
      <c r="K40" s="2"/>
      <c r="L40" s="3"/>
      <c r="M40" s="126">
        <v>0</v>
      </c>
      <c r="N40" s="125">
        <v>0</v>
      </c>
      <c r="O40" s="76">
        <v>0</v>
      </c>
      <c r="P40" s="76">
        <v>0</v>
      </c>
      <c r="Q40" s="77">
        <v>0</v>
      </c>
      <c r="R40" s="81">
        <v>2</v>
      </c>
      <c r="S40" s="76">
        <v>0</v>
      </c>
      <c r="T40" s="76">
        <v>0</v>
      </c>
      <c r="U40" s="76">
        <v>0</v>
      </c>
      <c r="V40" s="79">
        <v>0</v>
      </c>
      <c r="W40" s="30">
        <f t="shared" si="1"/>
        <v>0</v>
      </c>
    </row>
    <row r="41" spans="1:24" ht="24" customHeight="1" x14ac:dyDescent="0.25">
      <c r="A41" s="122">
        <v>32</v>
      </c>
      <c r="B41" s="67" t="s">
        <v>29</v>
      </c>
      <c r="C41" s="2"/>
      <c r="D41" s="67"/>
      <c r="E41" s="2"/>
      <c r="F41" s="2"/>
      <c r="G41" s="2"/>
      <c r="H41" s="2"/>
      <c r="I41" s="2"/>
      <c r="J41" s="2"/>
      <c r="K41" s="2"/>
      <c r="L41" s="3"/>
      <c r="M41" s="126">
        <v>0</v>
      </c>
      <c r="N41" s="125">
        <v>0</v>
      </c>
      <c r="O41" s="76">
        <v>0</v>
      </c>
      <c r="P41" s="76">
        <v>0</v>
      </c>
      <c r="Q41" s="77">
        <v>0</v>
      </c>
      <c r="R41" s="81">
        <v>2</v>
      </c>
      <c r="S41" s="76">
        <v>0</v>
      </c>
      <c r="T41" s="76">
        <v>0</v>
      </c>
      <c r="U41" s="76">
        <v>0</v>
      </c>
      <c r="V41" s="79">
        <v>0</v>
      </c>
      <c r="W41" s="30">
        <f t="shared" si="1"/>
        <v>0</v>
      </c>
    </row>
    <row r="42" spans="1:24" ht="24" customHeight="1" x14ac:dyDescent="0.25">
      <c r="A42" s="122">
        <v>33</v>
      </c>
      <c r="B42" s="67" t="s">
        <v>30</v>
      </c>
      <c r="C42" s="2"/>
      <c r="D42" s="67"/>
      <c r="E42" s="2"/>
      <c r="F42" s="2"/>
      <c r="G42" s="2"/>
      <c r="H42" s="2"/>
      <c r="I42" s="2"/>
      <c r="J42" s="2"/>
      <c r="K42" s="2"/>
      <c r="L42" s="3"/>
      <c r="M42" s="126">
        <v>0</v>
      </c>
      <c r="N42" s="125">
        <v>0</v>
      </c>
      <c r="O42" s="76">
        <v>0</v>
      </c>
      <c r="P42" s="76">
        <v>0</v>
      </c>
      <c r="Q42" s="77">
        <v>0</v>
      </c>
      <c r="R42" s="81">
        <v>5</v>
      </c>
      <c r="S42" s="76">
        <v>0</v>
      </c>
      <c r="T42" s="76">
        <v>0</v>
      </c>
      <c r="U42" s="76">
        <v>0</v>
      </c>
      <c r="V42" s="79">
        <v>0</v>
      </c>
      <c r="W42" s="30">
        <f t="shared" si="1"/>
        <v>0</v>
      </c>
    </row>
    <row r="43" spans="1:24" ht="24" customHeight="1" x14ac:dyDescent="0.25">
      <c r="A43" s="122">
        <v>34</v>
      </c>
      <c r="B43" s="67" t="s">
        <v>31</v>
      </c>
      <c r="C43" s="2"/>
      <c r="D43" s="67"/>
      <c r="E43" s="2"/>
      <c r="F43" s="2"/>
      <c r="G43" s="2"/>
      <c r="H43" s="2"/>
      <c r="I43" s="2"/>
      <c r="J43" s="2"/>
      <c r="K43" s="2"/>
      <c r="L43" s="3"/>
      <c r="M43" s="126">
        <v>0</v>
      </c>
      <c r="N43" s="125">
        <v>0</v>
      </c>
      <c r="O43" s="76">
        <v>0</v>
      </c>
      <c r="P43" s="76">
        <v>0</v>
      </c>
      <c r="Q43" s="77">
        <v>0</v>
      </c>
      <c r="R43" s="81">
        <v>36</v>
      </c>
      <c r="S43" s="82">
        <v>77</v>
      </c>
      <c r="T43" s="82">
        <v>109</v>
      </c>
      <c r="U43" s="82">
        <v>6</v>
      </c>
      <c r="V43" s="79">
        <v>0</v>
      </c>
      <c r="W43" s="30">
        <f t="shared" si="1"/>
        <v>0</v>
      </c>
    </row>
    <row r="44" spans="1:24" ht="24" customHeight="1" x14ac:dyDescent="0.25">
      <c r="A44" s="122">
        <v>35</v>
      </c>
      <c r="B44" s="67" t="s">
        <v>32</v>
      </c>
      <c r="C44" s="2"/>
      <c r="D44" s="67"/>
      <c r="E44" s="2"/>
      <c r="F44" s="2"/>
      <c r="G44" s="2"/>
      <c r="H44" s="2"/>
      <c r="I44" s="2"/>
      <c r="J44" s="2"/>
      <c r="K44" s="2"/>
      <c r="L44" s="3"/>
      <c r="M44" s="126">
        <v>0</v>
      </c>
      <c r="N44" s="125">
        <v>0</v>
      </c>
      <c r="O44" s="76">
        <v>0</v>
      </c>
      <c r="P44" s="76">
        <v>0</v>
      </c>
      <c r="Q44" s="77">
        <v>0</v>
      </c>
      <c r="R44" s="81">
        <v>10</v>
      </c>
      <c r="S44" s="82">
        <v>8</v>
      </c>
      <c r="T44" s="82">
        <v>4</v>
      </c>
      <c r="U44" s="125">
        <v>0</v>
      </c>
      <c r="V44" s="127">
        <v>0</v>
      </c>
      <c r="W44" s="30">
        <f t="shared" si="1"/>
        <v>0</v>
      </c>
    </row>
    <row r="45" spans="1:24" ht="24" customHeight="1" x14ac:dyDescent="0.25">
      <c r="A45" s="122">
        <v>36</v>
      </c>
      <c r="B45" s="67" t="s">
        <v>33</v>
      </c>
      <c r="C45" s="2"/>
      <c r="D45" s="67"/>
      <c r="E45" s="2"/>
      <c r="F45" s="2"/>
      <c r="G45" s="2"/>
      <c r="H45" s="2"/>
      <c r="I45" s="2"/>
      <c r="J45" s="2"/>
      <c r="K45" s="2"/>
      <c r="L45" s="3"/>
      <c r="M45" s="75">
        <v>1</v>
      </c>
      <c r="N45" s="76">
        <v>0</v>
      </c>
      <c r="O45" s="84">
        <v>0</v>
      </c>
      <c r="P45" s="76">
        <v>0</v>
      </c>
      <c r="Q45" s="77">
        <v>0</v>
      </c>
      <c r="R45" s="81">
        <v>1</v>
      </c>
      <c r="S45" s="125">
        <v>0</v>
      </c>
      <c r="T45" s="125">
        <v>0</v>
      </c>
      <c r="U45" s="125">
        <v>0</v>
      </c>
      <c r="V45" s="83">
        <v>1</v>
      </c>
      <c r="W45" s="30">
        <f t="shared" si="1"/>
        <v>0</v>
      </c>
    </row>
    <row r="46" spans="1:24" ht="24" customHeight="1" x14ac:dyDescent="0.25">
      <c r="A46" s="122">
        <v>37</v>
      </c>
      <c r="B46" s="67" t="s">
        <v>34</v>
      </c>
      <c r="C46" s="2"/>
      <c r="D46" s="67"/>
      <c r="E46" s="2"/>
      <c r="F46" s="2"/>
      <c r="G46" s="2"/>
      <c r="H46" s="2"/>
      <c r="I46" s="2"/>
      <c r="J46" s="2"/>
      <c r="K46" s="2"/>
      <c r="L46" s="3"/>
      <c r="M46" s="80">
        <v>0</v>
      </c>
      <c r="N46" s="76">
        <v>0</v>
      </c>
      <c r="O46" s="76">
        <v>0</v>
      </c>
      <c r="P46" s="76">
        <v>0</v>
      </c>
      <c r="Q46" s="77">
        <v>0</v>
      </c>
      <c r="R46" s="81">
        <v>1</v>
      </c>
      <c r="S46" s="76">
        <v>0</v>
      </c>
      <c r="T46" s="76">
        <v>0</v>
      </c>
      <c r="U46" s="76">
        <v>0</v>
      </c>
      <c r="V46" s="79">
        <v>1</v>
      </c>
      <c r="W46" s="30">
        <f t="shared" si="1"/>
        <v>0</v>
      </c>
    </row>
    <row r="47" spans="1:24" ht="24" customHeight="1" x14ac:dyDescent="0.25">
      <c r="A47" s="122">
        <v>38</v>
      </c>
      <c r="B47" s="67" t="s">
        <v>42</v>
      </c>
      <c r="C47" s="2"/>
      <c r="D47" s="67"/>
      <c r="E47" s="2"/>
      <c r="F47" s="2"/>
      <c r="G47" s="2"/>
      <c r="H47" s="2"/>
      <c r="I47" s="2"/>
      <c r="J47" s="2"/>
      <c r="K47" s="2"/>
      <c r="L47" s="3"/>
      <c r="M47" s="80">
        <v>0</v>
      </c>
      <c r="N47" s="76">
        <v>0</v>
      </c>
      <c r="O47" s="76">
        <v>0</v>
      </c>
      <c r="P47" s="76">
        <v>0</v>
      </c>
      <c r="Q47" s="77">
        <v>0</v>
      </c>
      <c r="R47" s="81">
        <v>1</v>
      </c>
      <c r="S47" s="76">
        <v>0</v>
      </c>
      <c r="T47" s="76">
        <v>0</v>
      </c>
      <c r="U47" s="76">
        <v>0</v>
      </c>
      <c r="V47" s="79">
        <v>0</v>
      </c>
      <c r="W47" s="30">
        <f t="shared" si="1"/>
        <v>0</v>
      </c>
    </row>
    <row r="48" spans="1:24" ht="24" customHeight="1" x14ac:dyDescent="0.25">
      <c r="A48" s="122">
        <v>39</v>
      </c>
      <c r="B48" s="67" t="s">
        <v>35</v>
      </c>
      <c r="C48" s="2"/>
      <c r="D48" s="67"/>
      <c r="E48" s="2"/>
      <c r="F48" s="2"/>
      <c r="G48" s="2"/>
      <c r="H48" s="2"/>
      <c r="I48" s="2"/>
      <c r="J48" s="2"/>
      <c r="K48" s="2"/>
      <c r="L48" s="3"/>
      <c r="M48" s="75">
        <v>3</v>
      </c>
      <c r="N48" s="76">
        <v>0</v>
      </c>
      <c r="O48" s="76">
        <v>0</v>
      </c>
      <c r="P48" s="76">
        <v>0</v>
      </c>
      <c r="Q48" s="77">
        <v>0</v>
      </c>
      <c r="R48" s="128">
        <v>0</v>
      </c>
      <c r="S48" s="76">
        <v>0</v>
      </c>
      <c r="T48" s="76">
        <v>0</v>
      </c>
      <c r="U48" s="76">
        <v>0</v>
      </c>
      <c r="V48" s="79">
        <v>0</v>
      </c>
      <c r="W48" s="30">
        <f t="shared" si="1"/>
        <v>0</v>
      </c>
    </row>
    <row r="49" spans="1:23" ht="24" customHeight="1" x14ac:dyDescent="0.25">
      <c r="A49" s="122">
        <v>40</v>
      </c>
      <c r="B49" s="67" t="s">
        <v>36</v>
      </c>
      <c r="C49" s="2"/>
      <c r="D49" s="67"/>
      <c r="E49" s="2"/>
      <c r="F49" s="2"/>
      <c r="G49" s="2"/>
      <c r="H49" s="2"/>
      <c r="I49" s="2"/>
      <c r="J49" s="2"/>
      <c r="K49" s="2"/>
      <c r="L49" s="3"/>
      <c r="M49" s="75">
        <v>1</v>
      </c>
      <c r="N49" s="76">
        <v>0</v>
      </c>
      <c r="O49" s="76">
        <v>0</v>
      </c>
      <c r="P49" s="76">
        <v>0</v>
      </c>
      <c r="Q49" s="77">
        <v>0</v>
      </c>
      <c r="R49" s="78">
        <v>0</v>
      </c>
      <c r="S49" s="76">
        <v>0</v>
      </c>
      <c r="T49" s="76">
        <v>0</v>
      </c>
      <c r="U49" s="76">
        <v>0</v>
      </c>
      <c r="V49" s="79">
        <v>0</v>
      </c>
      <c r="W49" s="30">
        <f t="shared" si="1"/>
        <v>0</v>
      </c>
    </row>
    <row r="50" spans="1:23" ht="26.25" customHeight="1" x14ac:dyDescent="0.25">
      <c r="A50" s="122">
        <v>41</v>
      </c>
      <c r="B50" s="67" t="s">
        <v>37</v>
      </c>
      <c r="C50" s="2"/>
      <c r="D50" s="67"/>
      <c r="E50" s="2"/>
      <c r="F50" s="2"/>
      <c r="G50" s="2"/>
      <c r="H50" s="2"/>
      <c r="I50" s="2"/>
      <c r="J50" s="2"/>
      <c r="K50" s="2"/>
      <c r="L50" s="3"/>
      <c r="M50" s="75">
        <v>1</v>
      </c>
      <c r="N50" s="76">
        <v>0</v>
      </c>
      <c r="O50" s="76">
        <v>0</v>
      </c>
      <c r="P50" s="76">
        <v>0</v>
      </c>
      <c r="Q50" s="77">
        <v>0</v>
      </c>
      <c r="R50" s="78">
        <v>0</v>
      </c>
      <c r="S50" s="76">
        <v>0</v>
      </c>
      <c r="T50" s="76">
        <v>0</v>
      </c>
      <c r="U50" s="76">
        <v>0</v>
      </c>
      <c r="V50" s="79">
        <v>0</v>
      </c>
      <c r="W50" s="30">
        <f t="shared" si="1"/>
        <v>0</v>
      </c>
    </row>
    <row r="51" spans="1:23" ht="26.25" customHeight="1" x14ac:dyDescent="0.25">
      <c r="A51" s="122">
        <v>42</v>
      </c>
      <c r="B51" s="67" t="s">
        <v>38</v>
      </c>
      <c r="C51" s="2"/>
      <c r="D51" s="67"/>
      <c r="E51" s="2"/>
      <c r="F51" s="2"/>
      <c r="G51" s="2"/>
      <c r="H51" s="2"/>
      <c r="I51" s="2"/>
      <c r="J51" s="2"/>
      <c r="K51" s="2"/>
      <c r="L51" s="3"/>
      <c r="M51" s="126">
        <v>0</v>
      </c>
      <c r="N51" s="76">
        <v>0</v>
      </c>
      <c r="O51" s="76">
        <v>0</v>
      </c>
      <c r="P51" s="76">
        <v>0</v>
      </c>
      <c r="Q51" s="77">
        <v>0</v>
      </c>
      <c r="R51" s="81">
        <v>1</v>
      </c>
      <c r="S51" s="76">
        <v>0</v>
      </c>
      <c r="T51" s="76">
        <v>0</v>
      </c>
      <c r="U51" s="76">
        <v>0</v>
      </c>
      <c r="V51" s="79">
        <v>0</v>
      </c>
      <c r="W51" s="30">
        <f t="shared" si="1"/>
        <v>0</v>
      </c>
    </row>
    <row r="52" spans="1:23" ht="26.25" customHeight="1" x14ac:dyDescent="0.25">
      <c r="A52" s="122">
        <v>43</v>
      </c>
      <c r="B52" s="67" t="s">
        <v>39</v>
      </c>
      <c r="C52" s="2"/>
      <c r="D52" s="67"/>
      <c r="E52" s="2"/>
      <c r="F52" s="2"/>
      <c r="G52" s="2"/>
      <c r="H52" s="2"/>
      <c r="I52" s="2"/>
      <c r="J52" s="2"/>
      <c r="K52" s="2"/>
      <c r="L52" s="3"/>
      <c r="M52" s="80">
        <v>0</v>
      </c>
      <c r="N52" s="76">
        <v>0</v>
      </c>
      <c r="O52" s="76">
        <v>0</v>
      </c>
      <c r="P52" s="76">
        <v>0</v>
      </c>
      <c r="Q52" s="77">
        <v>0</v>
      </c>
      <c r="R52" s="81">
        <v>1</v>
      </c>
      <c r="S52" s="76">
        <v>0</v>
      </c>
      <c r="T52" s="76">
        <v>0</v>
      </c>
      <c r="U52" s="76">
        <v>0</v>
      </c>
      <c r="V52" s="79">
        <v>0</v>
      </c>
      <c r="W52" s="30">
        <f t="shared" si="1"/>
        <v>0</v>
      </c>
    </row>
    <row r="53" spans="1:23" ht="26.25" customHeight="1" x14ac:dyDescent="0.25">
      <c r="A53" s="122">
        <v>44</v>
      </c>
      <c r="B53" s="67" t="s">
        <v>40</v>
      </c>
      <c r="C53" s="2"/>
      <c r="D53" s="67"/>
      <c r="E53" s="2"/>
      <c r="F53" s="2"/>
      <c r="G53" s="2"/>
      <c r="H53" s="2"/>
      <c r="I53" s="2"/>
      <c r="J53" s="2"/>
      <c r="K53" s="2"/>
      <c r="L53" s="3"/>
      <c r="M53" s="80">
        <v>0</v>
      </c>
      <c r="N53" s="76">
        <v>0</v>
      </c>
      <c r="O53" s="76">
        <v>0</v>
      </c>
      <c r="P53" s="76">
        <v>0</v>
      </c>
      <c r="Q53" s="77">
        <v>0</v>
      </c>
      <c r="R53" s="81">
        <v>1</v>
      </c>
      <c r="S53" s="76">
        <v>0</v>
      </c>
      <c r="T53" s="76">
        <v>0</v>
      </c>
      <c r="U53" s="76">
        <v>0</v>
      </c>
      <c r="V53" s="79">
        <v>0</v>
      </c>
      <c r="W53" s="30">
        <f t="shared" si="1"/>
        <v>0</v>
      </c>
    </row>
    <row r="54" spans="1:23" ht="26.25" customHeight="1" x14ac:dyDescent="0.25">
      <c r="A54" s="122">
        <v>45</v>
      </c>
      <c r="B54" s="67" t="s">
        <v>41</v>
      </c>
      <c r="C54" s="2"/>
      <c r="D54" s="67"/>
      <c r="E54" s="2"/>
      <c r="F54" s="2"/>
      <c r="G54" s="2"/>
      <c r="H54" s="2"/>
      <c r="I54" s="2"/>
      <c r="J54" s="2"/>
      <c r="K54" s="2"/>
      <c r="L54" s="3"/>
      <c r="M54" s="10">
        <v>0</v>
      </c>
      <c r="N54" s="11">
        <v>0</v>
      </c>
      <c r="O54" s="11">
        <v>0</v>
      </c>
      <c r="P54" s="11">
        <v>0</v>
      </c>
      <c r="Q54" s="13">
        <v>0</v>
      </c>
      <c r="R54" s="16">
        <v>1</v>
      </c>
      <c r="S54" s="11">
        <v>0</v>
      </c>
      <c r="T54" s="11">
        <v>0</v>
      </c>
      <c r="U54" s="11">
        <v>0</v>
      </c>
      <c r="V54" s="15">
        <v>0</v>
      </c>
      <c r="W54" s="30">
        <f t="shared" si="1"/>
        <v>0</v>
      </c>
    </row>
    <row r="55" spans="1:23" ht="31.5" customHeight="1" x14ac:dyDescent="0.25">
      <c r="A55" s="122">
        <v>46</v>
      </c>
      <c r="B55" s="67" t="s">
        <v>43</v>
      </c>
      <c r="C55" s="2"/>
      <c r="D55" s="67"/>
      <c r="E55" s="2"/>
      <c r="F55" s="2"/>
      <c r="G55" s="2"/>
      <c r="H55" s="2"/>
      <c r="I55" s="2"/>
      <c r="J55" s="2"/>
      <c r="K55" s="2"/>
      <c r="L55" s="3"/>
      <c r="M55" s="10">
        <v>0</v>
      </c>
      <c r="N55" s="11">
        <v>0</v>
      </c>
      <c r="O55" s="11">
        <v>0</v>
      </c>
      <c r="P55" s="11">
        <v>0</v>
      </c>
      <c r="Q55" s="13">
        <v>0</v>
      </c>
      <c r="R55" s="16">
        <v>1</v>
      </c>
      <c r="S55" s="11">
        <v>0</v>
      </c>
      <c r="T55" s="11">
        <v>0</v>
      </c>
      <c r="U55" s="11">
        <v>0</v>
      </c>
      <c r="V55" s="15">
        <v>0</v>
      </c>
      <c r="W55" s="30">
        <f t="shared" ref="W55:W63" si="2">C55*M55+D55*N55+E55*O55+F55*P55+G55*Q55+H55*R55+I55*S55+J55*T55+K55*U55+L55*V55</f>
        <v>0</v>
      </c>
    </row>
    <row r="56" spans="1:23" ht="26.25" customHeight="1" x14ac:dyDescent="0.25">
      <c r="A56" s="122">
        <v>47</v>
      </c>
      <c r="B56" s="67" t="s">
        <v>75</v>
      </c>
      <c r="C56" s="2"/>
      <c r="D56" s="67"/>
      <c r="E56" s="2"/>
      <c r="F56" s="2"/>
      <c r="G56" s="2"/>
      <c r="H56" s="2"/>
      <c r="I56" s="2"/>
      <c r="J56" s="2"/>
      <c r="K56" s="2"/>
      <c r="L56" s="3"/>
      <c r="M56" s="12">
        <v>2</v>
      </c>
      <c r="N56" s="11">
        <v>0</v>
      </c>
      <c r="O56" s="11">
        <v>0</v>
      </c>
      <c r="P56" s="11">
        <v>0</v>
      </c>
      <c r="Q56" s="13">
        <v>0</v>
      </c>
      <c r="R56" s="14">
        <v>0</v>
      </c>
      <c r="S56" s="11">
        <v>0</v>
      </c>
      <c r="T56" s="11">
        <v>0</v>
      </c>
      <c r="U56" s="11">
        <v>0</v>
      </c>
      <c r="V56" s="15">
        <v>0</v>
      </c>
      <c r="W56" s="30">
        <f t="shared" si="2"/>
        <v>0</v>
      </c>
    </row>
    <row r="57" spans="1:23" ht="26.25" customHeight="1" x14ac:dyDescent="0.25">
      <c r="A57" s="122">
        <v>48</v>
      </c>
      <c r="B57" s="67" t="s">
        <v>45</v>
      </c>
      <c r="C57" s="2"/>
      <c r="D57" s="67"/>
      <c r="E57" s="2"/>
      <c r="F57" s="2"/>
      <c r="G57" s="2"/>
      <c r="H57" s="2"/>
      <c r="I57" s="2"/>
      <c r="J57" s="2"/>
      <c r="K57" s="2"/>
      <c r="L57" s="3"/>
      <c r="M57" s="12">
        <v>1</v>
      </c>
      <c r="N57" s="11">
        <v>0</v>
      </c>
      <c r="O57" s="11">
        <v>0</v>
      </c>
      <c r="P57" s="11">
        <v>0</v>
      </c>
      <c r="Q57" s="13">
        <v>0</v>
      </c>
      <c r="R57" s="28">
        <v>0</v>
      </c>
      <c r="S57" s="23">
        <v>0</v>
      </c>
      <c r="T57" s="23">
        <v>0</v>
      </c>
      <c r="U57" s="23">
        <v>0</v>
      </c>
      <c r="V57" s="29">
        <v>0</v>
      </c>
      <c r="W57" s="30">
        <f t="shared" si="2"/>
        <v>0</v>
      </c>
    </row>
    <row r="58" spans="1:23" ht="27.75" customHeight="1" x14ac:dyDescent="0.25">
      <c r="A58" s="122">
        <v>49</v>
      </c>
      <c r="B58" s="68" t="s">
        <v>46</v>
      </c>
      <c r="C58" s="2"/>
      <c r="D58" s="67"/>
      <c r="E58" s="2"/>
      <c r="F58" s="2"/>
      <c r="G58" s="2"/>
      <c r="H58" s="2"/>
      <c r="I58" s="2"/>
      <c r="J58" s="2"/>
      <c r="K58" s="2"/>
      <c r="L58" s="3"/>
      <c r="M58" s="27">
        <v>1</v>
      </c>
      <c r="N58" s="23">
        <v>0</v>
      </c>
      <c r="O58" s="23">
        <v>0</v>
      </c>
      <c r="P58" s="23">
        <v>0</v>
      </c>
      <c r="Q58" s="24">
        <v>0</v>
      </c>
      <c r="R58" s="28">
        <v>0</v>
      </c>
      <c r="S58" s="23">
        <v>0</v>
      </c>
      <c r="T58" s="23">
        <v>0</v>
      </c>
      <c r="U58" s="23">
        <v>0</v>
      </c>
      <c r="V58" s="29">
        <v>0</v>
      </c>
      <c r="W58" s="30">
        <f t="shared" si="2"/>
        <v>0</v>
      </c>
    </row>
    <row r="59" spans="1:23" ht="24.75" customHeight="1" x14ac:dyDescent="0.25">
      <c r="A59" s="122">
        <v>50</v>
      </c>
      <c r="B59" s="68" t="s">
        <v>69</v>
      </c>
      <c r="C59" s="2"/>
      <c r="D59" s="67"/>
      <c r="E59" s="2"/>
      <c r="F59" s="2"/>
      <c r="G59" s="2"/>
      <c r="H59" s="2"/>
      <c r="I59" s="2"/>
      <c r="J59" s="2"/>
      <c r="K59" s="2"/>
      <c r="L59" s="3"/>
      <c r="M59" s="27">
        <v>2</v>
      </c>
      <c r="N59" s="23">
        <v>0</v>
      </c>
      <c r="O59" s="23">
        <v>0</v>
      </c>
      <c r="P59" s="23">
        <v>0</v>
      </c>
      <c r="Q59" s="24">
        <v>0</v>
      </c>
      <c r="R59" s="28">
        <v>0</v>
      </c>
      <c r="S59" s="23">
        <v>0</v>
      </c>
      <c r="T59" s="23">
        <v>0</v>
      </c>
      <c r="U59" s="23">
        <v>0</v>
      </c>
      <c r="V59" s="29">
        <v>0</v>
      </c>
      <c r="W59" s="30">
        <f t="shared" si="2"/>
        <v>0</v>
      </c>
    </row>
    <row r="60" spans="1:23" ht="24.75" customHeight="1" x14ac:dyDescent="0.25">
      <c r="A60" s="122">
        <v>51</v>
      </c>
      <c r="B60" s="69" t="s">
        <v>70</v>
      </c>
      <c r="C60" s="21"/>
      <c r="D60" s="67"/>
      <c r="E60" s="21"/>
      <c r="F60" s="21"/>
      <c r="G60" s="21"/>
      <c r="H60" s="21"/>
      <c r="I60" s="21"/>
      <c r="J60" s="21"/>
      <c r="K60" s="21"/>
      <c r="L60" s="22"/>
      <c r="M60" s="12">
        <v>2</v>
      </c>
      <c r="N60" s="11">
        <v>0</v>
      </c>
      <c r="O60" s="11">
        <v>0</v>
      </c>
      <c r="P60" s="11">
        <v>0</v>
      </c>
      <c r="Q60" s="13">
        <v>0</v>
      </c>
      <c r="R60" s="14">
        <v>0</v>
      </c>
      <c r="S60" s="11">
        <v>0</v>
      </c>
      <c r="T60" s="11">
        <v>0</v>
      </c>
      <c r="U60" s="11">
        <v>0</v>
      </c>
      <c r="V60" s="15">
        <v>0</v>
      </c>
      <c r="W60" s="30">
        <f t="shared" si="2"/>
        <v>0</v>
      </c>
    </row>
    <row r="61" spans="1:23" ht="24.75" customHeight="1" x14ac:dyDescent="0.25">
      <c r="A61" s="122">
        <v>52</v>
      </c>
      <c r="B61" s="68" t="s">
        <v>71</v>
      </c>
      <c r="C61" s="21"/>
      <c r="D61" s="68"/>
      <c r="E61" s="21"/>
      <c r="F61" s="21"/>
      <c r="G61" s="21"/>
      <c r="H61" s="21"/>
      <c r="I61" s="21"/>
      <c r="J61" s="21"/>
      <c r="K61" s="21"/>
      <c r="L61" s="22"/>
      <c r="M61" s="27">
        <v>3</v>
      </c>
      <c r="N61" s="23">
        <v>0</v>
      </c>
      <c r="O61" s="23">
        <v>0</v>
      </c>
      <c r="P61" s="23">
        <v>0</v>
      </c>
      <c r="Q61" s="24">
        <v>0</v>
      </c>
      <c r="R61" s="28">
        <v>0</v>
      </c>
      <c r="S61" s="23">
        <v>0</v>
      </c>
      <c r="T61" s="23">
        <v>0</v>
      </c>
      <c r="U61" s="23">
        <v>0</v>
      </c>
      <c r="V61" s="29">
        <v>0</v>
      </c>
      <c r="W61" s="30">
        <f t="shared" si="2"/>
        <v>0</v>
      </c>
    </row>
    <row r="62" spans="1:23" ht="24.75" customHeight="1" x14ac:dyDescent="0.25">
      <c r="A62" s="122">
        <v>53</v>
      </c>
      <c r="B62" s="68" t="s">
        <v>72</v>
      </c>
      <c r="C62" s="2"/>
      <c r="D62" s="68"/>
      <c r="E62" s="2"/>
      <c r="F62" s="2"/>
      <c r="G62" s="2"/>
      <c r="H62" s="2"/>
      <c r="I62" s="2"/>
      <c r="J62" s="2"/>
      <c r="K62" s="2"/>
      <c r="L62" s="3"/>
      <c r="M62" s="27">
        <v>2</v>
      </c>
      <c r="N62" s="23">
        <v>0</v>
      </c>
      <c r="O62" s="23">
        <v>0</v>
      </c>
      <c r="P62" s="23">
        <v>0</v>
      </c>
      <c r="Q62" s="24">
        <v>0</v>
      </c>
      <c r="R62" s="28">
        <v>0</v>
      </c>
      <c r="S62" s="23">
        <v>0</v>
      </c>
      <c r="T62" s="23">
        <v>0</v>
      </c>
      <c r="U62" s="23">
        <v>0</v>
      </c>
      <c r="V62" s="29">
        <v>0</v>
      </c>
      <c r="W62" s="30">
        <f t="shared" si="2"/>
        <v>0</v>
      </c>
    </row>
    <row r="63" spans="1:23" ht="24.75" customHeight="1" x14ac:dyDescent="0.25">
      <c r="A63" s="122">
        <v>54</v>
      </c>
      <c r="B63" s="68" t="s">
        <v>73</v>
      </c>
      <c r="C63" s="21"/>
      <c r="D63" s="69"/>
      <c r="E63" s="21"/>
      <c r="F63" s="21"/>
      <c r="G63" s="21"/>
      <c r="H63" s="21"/>
      <c r="I63" s="21"/>
      <c r="J63" s="21"/>
      <c r="K63" s="21"/>
      <c r="L63" s="22"/>
      <c r="M63" s="27">
        <v>1</v>
      </c>
      <c r="N63" s="23">
        <v>0</v>
      </c>
      <c r="O63" s="23">
        <v>0</v>
      </c>
      <c r="P63" s="23">
        <v>0</v>
      </c>
      <c r="Q63" s="24">
        <v>0</v>
      </c>
      <c r="R63" s="28">
        <v>0</v>
      </c>
      <c r="S63" s="23">
        <v>0</v>
      </c>
      <c r="T63" s="23">
        <v>0</v>
      </c>
      <c r="U63" s="23">
        <v>0</v>
      </c>
      <c r="V63" s="29">
        <v>0</v>
      </c>
      <c r="W63" s="30">
        <f t="shared" si="2"/>
        <v>0</v>
      </c>
    </row>
    <row r="64" spans="1:23" ht="23.25" customHeight="1" x14ac:dyDescent="0.25">
      <c r="A64" s="17" t="s">
        <v>117</v>
      </c>
      <c r="B64" s="162" t="s">
        <v>118</v>
      </c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61">
        <f>SUM(W65:W96)</f>
        <v>0</v>
      </c>
    </row>
    <row r="65" spans="1:23" ht="22.5" customHeight="1" x14ac:dyDescent="0.25">
      <c r="A65" s="7">
        <v>55</v>
      </c>
      <c r="B65" s="85" t="s">
        <v>87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109">
        <f>'[1]PFC7 rekapitulacija'!D4</f>
        <v>12</v>
      </c>
      <c r="N65" s="110">
        <v>0</v>
      </c>
      <c r="O65" s="111">
        <f>'[1]PFC7 rekapitulacija'!E4</f>
        <v>6</v>
      </c>
      <c r="P65" s="110">
        <v>0</v>
      </c>
      <c r="Q65" s="112">
        <v>0</v>
      </c>
      <c r="R65" s="113">
        <v>0</v>
      </c>
      <c r="S65" s="110">
        <v>0</v>
      </c>
      <c r="T65" s="110">
        <v>0</v>
      </c>
      <c r="U65" s="110">
        <v>0</v>
      </c>
      <c r="V65" s="114">
        <v>0</v>
      </c>
      <c r="W65" s="30">
        <f>C65*M65+D65*N65+E65*O65+F65*P65+G65*Q65+H65*R65+I65*S65+J65*T65+K65*U65+L65*V65</f>
        <v>0</v>
      </c>
    </row>
    <row r="66" spans="1:23" ht="22.5" customHeight="1" x14ac:dyDescent="0.25">
      <c r="A66" s="7">
        <v>56</v>
      </c>
      <c r="B66" s="86" t="s">
        <v>88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115">
        <f>'[1]PFC7 rekapitulacija'!D5</f>
        <v>1</v>
      </c>
      <c r="N66" s="116">
        <v>0</v>
      </c>
      <c r="O66" s="129">
        <f>'[1]PFC7 rekapitulacija'!E5</f>
        <v>0</v>
      </c>
      <c r="P66" s="116">
        <v>0</v>
      </c>
      <c r="Q66" s="117">
        <v>0</v>
      </c>
      <c r="R66" s="118">
        <v>0</v>
      </c>
      <c r="S66" s="116">
        <v>0</v>
      </c>
      <c r="T66" s="116">
        <v>0</v>
      </c>
      <c r="U66" s="116">
        <v>0</v>
      </c>
      <c r="V66" s="119">
        <v>0</v>
      </c>
      <c r="W66" s="30">
        <f t="shared" ref="W66:W96" si="3">C66*M66+D66*N66+E66*O66+F66*P66+G66*Q66+H66*R66+I66*S66+J66*T66+K66*U66+L66*V66</f>
        <v>0</v>
      </c>
    </row>
    <row r="67" spans="1:23" ht="22.5" customHeight="1" x14ac:dyDescent="0.25">
      <c r="A67" s="7">
        <v>57</v>
      </c>
      <c r="B67" s="87" t="s">
        <v>93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120">
        <f>'[1]PFC7 rekapitulacija'!D10</f>
        <v>3</v>
      </c>
      <c r="N67" s="116">
        <v>0</v>
      </c>
      <c r="O67" s="130">
        <f>'[1]PFC7 rekapitulacija'!E10</f>
        <v>0</v>
      </c>
      <c r="P67" s="116">
        <v>0</v>
      </c>
      <c r="Q67" s="117">
        <v>0</v>
      </c>
      <c r="R67" s="118">
        <v>0</v>
      </c>
      <c r="S67" s="116">
        <v>0</v>
      </c>
      <c r="T67" s="116">
        <v>0</v>
      </c>
      <c r="U67" s="116">
        <v>0</v>
      </c>
      <c r="V67" s="119">
        <v>0</v>
      </c>
      <c r="W67" s="30">
        <f t="shared" si="3"/>
        <v>0</v>
      </c>
    </row>
    <row r="68" spans="1:23" ht="22.5" customHeight="1" x14ac:dyDescent="0.25">
      <c r="A68" s="7">
        <v>58</v>
      </c>
      <c r="B68" s="87" t="s">
        <v>94</v>
      </c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120">
        <f>'[1]PFC7 rekapitulacija'!D11</f>
        <v>10</v>
      </c>
      <c r="N68" s="116">
        <v>0</v>
      </c>
      <c r="O68" s="121">
        <f>'[1]PFC7 rekapitulacija'!E11</f>
        <v>10</v>
      </c>
      <c r="P68" s="116">
        <v>0</v>
      </c>
      <c r="Q68" s="117">
        <v>0</v>
      </c>
      <c r="R68" s="118">
        <v>0</v>
      </c>
      <c r="S68" s="116">
        <v>0</v>
      </c>
      <c r="T68" s="116">
        <v>0</v>
      </c>
      <c r="U68" s="116">
        <v>0</v>
      </c>
      <c r="V68" s="119">
        <v>0</v>
      </c>
      <c r="W68" s="30">
        <f t="shared" si="3"/>
        <v>0</v>
      </c>
    </row>
    <row r="69" spans="1:23" ht="22.5" customHeight="1" x14ac:dyDescent="0.25">
      <c r="A69" s="7">
        <v>59</v>
      </c>
      <c r="B69" s="87" t="s">
        <v>95</v>
      </c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131">
        <f>'[1]PFC7 rekapitulacija'!D12</f>
        <v>0</v>
      </c>
      <c r="N69" s="116">
        <v>0</v>
      </c>
      <c r="O69" s="121">
        <f>'[1]PFC7 rekapitulacija'!E12</f>
        <v>1</v>
      </c>
      <c r="P69" s="116">
        <v>0</v>
      </c>
      <c r="Q69" s="117">
        <v>0</v>
      </c>
      <c r="R69" s="118">
        <v>0</v>
      </c>
      <c r="S69" s="116">
        <v>0</v>
      </c>
      <c r="T69" s="116">
        <v>0</v>
      </c>
      <c r="U69" s="116">
        <v>0</v>
      </c>
      <c r="V69" s="119">
        <v>0</v>
      </c>
      <c r="W69" s="30">
        <f t="shared" si="3"/>
        <v>0</v>
      </c>
    </row>
    <row r="70" spans="1:23" ht="22.5" customHeight="1" x14ac:dyDescent="0.25">
      <c r="A70" s="7">
        <v>60</v>
      </c>
      <c r="B70" s="87" t="s">
        <v>96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131">
        <f>'[1]PFC7 rekapitulacija'!D13</f>
        <v>0</v>
      </c>
      <c r="N70" s="116">
        <v>0</v>
      </c>
      <c r="O70" s="121">
        <f>'[1]PFC7 rekapitulacija'!E13</f>
        <v>6</v>
      </c>
      <c r="P70" s="116">
        <v>0</v>
      </c>
      <c r="Q70" s="117">
        <v>0</v>
      </c>
      <c r="R70" s="118">
        <v>0</v>
      </c>
      <c r="S70" s="116">
        <v>0</v>
      </c>
      <c r="T70" s="116">
        <v>0</v>
      </c>
      <c r="U70" s="116">
        <v>0</v>
      </c>
      <c r="V70" s="119">
        <v>0</v>
      </c>
      <c r="W70" s="30">
        <f t="shared" si="3"/>
        <v>0</v>
      </c>
    </row>
    <row r="71" spans="1:23" ht="30.75" customHeight="1" x14ac:dyDescent="0.25">
      <c r="A71" s="7">
        <v>61</v>
      </c>
      <c r="B71" s="87" t="s">
        <v>97</v>
      </c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120">
        <f>'[1]PFC7 rekapitulacija'!D14</f>
        <v>1</v>
      </c>
      <c r="N71" s="116">
        <v>0</v>
      </c>
      <c r="O71" s="130">
        <f>'[1]PFC7 rekapitulacija'!E14</f>
        <v>0</v>
      </c>
      <c r="P71" s="116">
        <v>0</v>
      </c>
      <c r="Q71" s="117">
        <v>0</v>
      </c>
      <c r="R71" s="118">
        <v>0</v>
      </c>
      <c r="S71" s="116">
        <v>0</v>
      </c>
      <c r="T71" s="116">
        <v>0</v>
      </c>
      <c r="U71" s="116">
        <v>0</v>
      </c>
      <c r="V71" s="119">
        <v>0</v>
      </c>
      <c r="W71" s="30">
        <f t="shared" si="3"/>
        <v>0</v>
      </c>
    </row>
    <row r="72" spans="1:23" ht="21" customHeight="1" x14ac:dyDescent="0.25">
      <c r="A72" s="7">
        <v>62</v>
      </c>
      <c r="B72" s="87" t="s">
        <v>98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120">
        <f>'[1]PFC7 rekapitulacija'!D15</f>
        <v>2</v>
      </c>
      <c r="N72" s="116">
        <v>0</v>
      </c>
      <c r="O72" s="130">
        <f>'[1]PFC7 rekapitulacija'!E15</f>
        <v>0</v>
      </c>
      <c r="P72" s="116">
        <v>0</v>
      </c>
      <c r="Q72" s="117">
        <v>0</v>
      </c>
      <c r="R72" s="118">
        <v>0</v>
      </c>
      <c r="S72" s="116">
        <v>0</v>
      </c>
      <c r="T72" s="116">
        <v>0</v>
      </c>
      <c r="U72" s="116">
        <v>0</v>
      </c>
      <c r="V72" s="119">
        <v>0</v>
      </c>
      <c r="W72" s="30">
        <f t="shared" si="3"/>
        <v>0</v>
      </c>
    </row>
    <row r="73" spans="1:23" ht="30.75" customHeight="1" x14ac:dyDescent="0.25">
      <c r="A73" s="7">
        <v>63</v>
      </c>
      <c r="B73" s="87" t="s">
        <v>99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120">
        <f>'[1]PFC7 rekapitulacija'!D16</f>
        <v>5</v>
      </c>
      <c r="N73" s="116">
        <v>0</v>
      </c>
      <c r="O73" s="121">
        <f>'[1]PFC7 rekapitulacija'!E16</f>
        <v>4</v>
      </c>
      <c r="P73" s="116">
        <v>0</v>
      </c>
      <c r="Q73" s="117">
        <v>0</v>
      </c>
      <c r="R73" s="118">
        <v>0</v>
      </c>
      <c r="S73" s="116">
        <v>0</v>
      </c>
      <c r="T73" s="116">
        <v>0</v>
      </c>
      <c r="U73" s="116">
        <v>0</v>
      </c>
      <c r="V73" s="119">
        <v>0</v>
      </c>
      <c r="W73" s="30">
        <f t="shared" si="3"/>
        <v>0</v>
      </c>
    </row>
    <row r="74" spans="1:23" ht="26.25" customHeight="1" x14ac:dyDescent="0.25">
      <c r="A74" s="7">
        <v>64</v>
      </c>
      <c r="B74" s="87" t="s">
        <v>100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120">
        <f>'[1]PFC7 rekapitulacija'!D17</f>
        <v>2</v>
      </c>
      <c r="N74" s="116">
        <v>0</v>
      </c>
      <c r="O74" s="121">
        <f>'[1]PFC7 rekapitulacija'!E17</f>
        <v>3</v>
      </c>
      <c r="P74" s="116">
        <v>0</v>
      </c>
      <c r="Q74" s="117">
        <v>0</v>
      </c>
      <c r="R74" s="118">
        <v>0</v>
      </c>
      <c r="S74" s="116">
        <v>0</v>
      </c>
      <c r="T74" s="116">
        <v>0</v>
      </c>
      <c r="U74" s="116">
        <v>0</v>
      </c>
      <c r="V74" s="119">
        <v>0</v>
      </c>
      <c r="W74" s="30">
        <f t="shared" si="3"/>
        <v>0</v>
      </c>
    </row>
    <row r="75" spans="1:23" ht="24" customHeight="1" x14ac:dyDescent="0.25">
      <c r="A75" s="7">
        <v>65</v>
      </c>
      <c r="B75" s="87" t="s">
        <v>101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131">
        <f>'[1]PFC7 rekapitulacija'!D18</f>
        <v>0</v>
      </c>
      <c r="N75" s="116">
        <v>0</v>
      </c>
      <c r="O75" s="121">
        <f>'[1]PFC7 rekapitulacija'!E18</f>
        <v>5</v>
      </c>
      <c r="P75" s="116">
        <v>0</v>
      </c>
      <c r="Q75" s="117">
        <v>0</v>
      </c>
      <c r="R75" s="118">
        <v>0</v>
      </c>
      <c r="S75" s="116">
        <v>0</v>
      </c>
      <c r="T75" s="116">
        <v>0</v>
      </c>
      <c r="U75" s="116">
        <v>0</v>
      </c>
      <c r="V75" s="119">
        <v>0</v>
      </c>
      <c r="W75" s="30">
        <f t="shared" si="3"/>
        <v>0</v>
      </c>
    </row>
    <row r="76" spans="1:23" ht="22.5" customHeight="1" x14ac:dyDescent="0.25">
      <c r="A76" s="7">
        <v>66</v>
      </c>
      <c r="B76" s="87" t="s">
        <v>102</v>
      </c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120">
        <f>'[1]PFC7 rekapitulacija'!D19</f>
        <v>2</v>
      </c>
      <c r="N76" s="116">
        <v>0</v>
      </c>
      <c r="O76" s="121">
        <f>'[1]PFC7 rekapitulacija'!E19</f>
        <v>4</v>
      </c>
      <c r="P76" s="116">
        <v>0</v>
      </c>
      <c r="Q76" s="117">
        <v>0</v>
      </c>
      <c r="R76" s="118">
        <v>0</v>
      </c>
      <c r="S76" s="116">
        <v>0</v>
      </c>
      <c r="T76" s="116">
        <v>0</v>
      </c>
      <c r="U76" s="116">
        <v>0</v>
      </c>
      <c r="V76" s="119">
        <v>0</v>
      </c>
      <c r="W76" s="30">
        <f t="shared" si="3"/>
        <v>0</v>
      </c>
    </row>
    <row r="77" spans="1:23" ht="22.5" customHeight="1" x14ac:dyDescent="0.25">
      <c r="A77" s="7">
        <v>67</v>
      </c>
      <c r="B77" s="87" t="s">
        <v>104</v>
      </c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120">
        <v>1</v>
      </c>
      <c r="N77" s="116">
        <v>0</v>
      </c>
      <c r="O77" s="130">
        <f>'[1]PFC7 rekapitulacija'!E21</f>
        <v>0</v>
      </c>
      <c r="P77" s="116">
        <v>0</v>
      </c>
      <c r="Q77" s="117">
        <v>0</v>
      </c>
      <c r="R77" s="118">
        <v>0</v>
      </c>
      <c r="S77" s="116">
        <v>0</v>
      </c>
      <c r="T77" s="116">
        <v>0</v>
      </c>
      <c r="U77" s="116">
        <v>0</v>
      </c>
      <c r="V77" s="119">
        <v>0</v>
      </c>
      <c r="W77" s="30">
        <f t="shared" si="3"/>
        <v>0</v>
      </c>
    </row>
    <row r="78" spans="1:23" ht="22.5" customHeight="1" x14ac:dyDescent="0.25">
      <c r="A78" s="7">
        <v>68</v>
      </c>
      <c r="B78" s="87" t="s">
        <v>105</v>
      </c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120">
        <f>'[1]PFC7 rekapitulacija'!D22</f>
        <v>2</v>
      </c>
      <c r="N78" s="116">
        <v>0</v>
      </c>
      <c r="O78" s="121">
        <f>'[1]PFC7 rekapitulacija'!E22</f>
        <v>3</v>
      </c>
      <c r="P78" s="116">
        <v>0</v>
      </c>
      <c r="Q78" s="117">
        <v>0</v>
      </c>
      <c r="R78" s="118">
        <v>0</v>
      </c>
      <c r="S78" s="116">
        <v>0</v>
      </c>
      <c r="T78" s="116">
        <v>0</v>
      </c>
      <c r="U78" s="116">
        <v>0</v>
      </c>
      <c r="V78" s="119">
        <v>0</v>
      </c>
      <c r="W78" s="30">
        <f t="shared" si="3"/>
        <v>0</v>
      </c>
    </row>
    <row r="79" spans="1:23" ht="22.5" customHeight="1" x14ac:dyDescent="0.25">
      <c r="A79" s="7">
        <v>69</v>
      </c>
      <c r="B79" s="87" t="s">
        <v>106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120">
        <f>'[1]PFC7 rekapitulacija'!D23</f>
        <v>10</v>
      </c>
      <c r="N79" s="116">
        <v>0</v>
      </c>
      <c r="O79" s="121">
        <f>'[1]PFC7 rekapitulacija'!E23</f>
        <v>2</v>
      </c>
      <c r="P79" s="116">
        <v>0</v>
      </c>
      <c r="Q79" s="117">
        <v>0</v>
      </c>
      <c r="R79" s="118">
        <v>0</v>
      </c>
      <c r="S79" s="116">
        <v>0</v>
      </c>
      <c r="T79" s="116">
        <v>0</v>
      </c>
      <c r="U79" s="116">
        <v>0</v>
      </c>
      <c r="V79" s="119">
        <v>0</v>
      </c>
      <c r="W79" s="30">
        <f t="shared" si="3"/>
        <v>0</v>
      </c>
    </row>
    <row r="80" spans="1:23" ht="22.5" customHeight="1" x14ac:dyDescent="0.25">
      <c r="A80" s="7">
        <v>70</v>
      </c>
      <c r="B80" s="87" t="s">
        <v>107</v>
      </c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120">
        <f>'[1]PFC7 rekapitulacija'!D24</f>
        <v>1</v>
      </c>
      <c r="N80" s="116">
        <v>0</v>
      </c>
      <c r="O80" s="130">
        <f>'[1]PFC7 rekapitulacija'!E24</f>
        <v>0</v>
      </c>
      <c r="P80" s="116">
        <v>0</v>
      </c>
      <c r="Q80" s="117">
        <v>0</v>
      </c>
      <c r="R80" s="118">
        <v>0</v>
      </c>
      <c r="S80" s="116">
        <v>0</v>
      </c>
      <c r="T80" s="116">
        <v>0</v>
      </c>
      <c r="U80" s="116">
        <v>0</v>
      </c>
      <c r="V80" s="119">
        <v>0</v>
      </c>
      <c r="W80" s="30">
        <f t="shared" si="3"/>
        <v>0</v>
      </c>
    </row>
    <row r="81" spans="1:23" ht="22.5" customHeight="1" x14ac:dyDescent="0.25">
      <c r="A81" s="7">
        <v>71</v>
      </c>
      <c r="B81" s="87" t="s">
        <v>108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120">
        <f>'[1]PFC7 rekapitulacija'!D25</f>
        <v>6</v>
      </c>
      <c r="N81" s="116">
        <v>0</v>
      </c>
      <c r="O81" s="130">
        <f>'[1]PFC7 rekapitulacija'!E25</f>
        <v>0</v>
      </c>
      <c r="P81" s="116">
        <v>0</v>
      </c>
      <c r="Q81" s="117">
        <v>0</v>
      </c>
      <c r="R81" s="118">
        <v>0</v>
      </c>
      <c r="S81" s="116">
        <v>0</v>
      </c>
      <c r="T81" s="116">
        <v>0</v>
      </c>
      <c r="U81" s="116">
        <v>0</v>
      </c>
      <c r="V81" s="119">
        <v>0</v>
      </c>
      <c r="W81" s="30">
        <f t="shared" si="3"/>
        <v>0</v>
      </c>
    </row>
    <row r="82" spans="1:23" ht="23.25" customHeight="1" x14ac:dyDescent="0.25">
      <c r="A82" s="7">
        <v>72</v>
      </c>
      <c r="B82" s="87" t="s">
        <v>109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120">
        <f>'[1]PFC7 rekapitulacija'!D26</f>
        <v>12</v>
      </c>
      <c r="N82" s="116">
        <v>0</v>
      </c>
      <c r="O82" s="130">
        <f>'[1]PFC7 rekapitulacija'!E26</f>
        <v>0</v>
      </c>
      <c r="P82" s="116">
        <v>0</v>
      </c>
      <c r="Q82" s="117">
        <v>0</v>
      </c>
      <c r="R82" s="118">
        <v>0</v>
      </c>
      <c r="S82" s="116">
        <v>0</v>
      </c>
      <c r="T82" s="116">
        <v>0</v>
      </c>
      <c r="U82" s="116">
        <v>0</v>
      </c>
      <c r="V82" s="119">
        <v>0</v>
      </c>
      <c r="W82" s="30">
        <f t="shared" si="3"/>
        <v>0</v>
      </c>
    </row>
    <row r="83" spans="1:23" ht="31.5" customHeight="1" x14ac:dyDescent="0.25">
      <c r="A83" s="7">
        <v>73</v>
      </c>
      <c r="B83" s="87" t="s">
        <v>110</v>
      </c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120">
        <f>'[1]PFC7 rekapitulacija'!D27</f>
        <v>20</v>
      </c>
      <c r="N83" s="116">
        <v>0</v>
      </c>
      <c r="O83" s="130">
        <f>'[1]PFC7 rekapitulacija'!E27</f>
        <v>0</v>
      </c>
      <c r="P83" s="116">
        <v>0</v>
      </c>
      <c r="Q83" s="117">
        <v>0</v>
      </c>
      <c r="R83" s="118">
        <v>0</v>
      </c>
      <c r="S83" s="116">
        <v>0</v>
      </c>
      <c r="T83" s="116">
        <v>0</v>
      </c>
      <c r="U83" s="116">
        <v>0</v>
      </c>
      <c r="V83" s="119">
        <v>0</v>
      </c>
      <c r="W83" s="30">
        <f t="shared" si="3"/>
        <v>0</v>
      </c>
    </row>
    <row r="84" spans="1:23" ht="22.5" customHeight="1" x14ac:dyDescent="0.25">
      <c r="A84" s="7">
        <v>74</v>
      </c>
      <c r="B84" s="87" t="s">
        <v>111</v>
      </c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131">
        <f>'[1]PFC7 rekapitulacija'!D28</f>
        <v>0</v>
      </c>
      <c r="N84" s="116">
        <v>0</v>
      </c>
      <c r="O84" s="121">
        <f>'[1]PFC7 rekapitulacija'!E28</f>
        <v>1</v>
      </c>
      <c r="P84" s="116">
        <v>0</v>
      </c>
      <c r="Q84" s="117">
        <v>0</v>
      </c>
      <c r="R84" s="118">
        <v>0</v>
      </c>
      <c r="S84" s="116">
        <v>0</v>
      </c>
      <c r="T84" s="116">
        <v>0</v>
      </c>
      <c r="U84" s="116">
        <v>0</v>
      </c>
      <c r="V84" s="119">
        <v>0</v>
      </c>
      <c r="W84" s="30">
        <f t="shared" si="3"/>
        <v>0</v>
      </c>
    </row>
    <row r="85" spans="1:23" ht="18.75" customHeight="1" x14ac:dyDescent="0.25">
      <c r="A85" s="7">
        <v>75</v>
      </c>
      <c r="B85" s="87" t="s">
        <v>112</v>
      </c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131">
        <f>'[1]PFC7 rekapitulacija'!D29</f>
        <v>0</v>
      </c>
      <c r="N85" s="116">
        <v>0</v>
      </c>
      <c r="O85" s="121">
        <f>'[1]PFC7 rekapitulacija'!E29</f>
        <v>11</v>
      </c>
      <c r="P85" s="116">
        <v>0</v>
      </c>
      <c r="Q85" s="117">
        <v>0</v>
      </c>
      <c r="R85" s="118">
        <v>0</v>
      </c>
      <c r="S85" s="116">
        <v>0</v>
      </c>
      <c r="T85" s="116">
        <v>0</v>
      </c>
      <c r="U85" s="116">
        <v>0</v>
      </c>
      <c r="V85" s="119">
        <v>0</v>
      </c>
      <c r="W85" s="30">
        <f t="shared" si="3"/>
        <v>0</v>
      </c>
    </row>
    <row r="86" spans="1:23" ht="22.5" customHeight="1" x14ac:dyDescent="0.25">
      <c r="A86" s="7">
        <v>76</v>
      </c>
      <c r="B86" s="87" t="s">
        <v>113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131">
        <f>'[1]PFC7 rekapitulacija'!D30</f>
        <v>0</v>
      </c>
      <c r="N86" s="116">
        <v>0</v>
      </c>
      <c r="O86" s="121">
        <f>'[1]PFC7 rekapitulacija'!E30</f>
        <v>2</v>
      </c>
      <c r="P86" s="116">
        <v>0</v>
      </c>
      <c r="Q86" s="117">
        <v>0</v>
      </c>
      <c r="R86" s="118">
        <v>0</v>
      </c>
      <c r="S86" s="116">
        <v>0</v>
      </c>
      <c r="T86" s="116">
        <v>0</v>
      </c>
      <c r="U86" s="116">
        <v>0</v>
      </c>
      <c r="V86" s="119">
        <v>0</v>
      </c>
      <c r="W86" s="30">
        <f t="shared" si="3"/>
        <v>0</v>
      </c>
    </row>
    <row r="87" spans="1:23" ht="22.5" customHeight="1" x14ac:dyDescent="0.25">
      <c r="A87" s="7">
        <v>77</v>
      </c>
      <c r="B87" s="87" t="s">
        <v>89</v>
      </c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120">
        <f>'[1]PFC7 rekapitulacija'!D6</f>
        <v>12</v>
      </c>
      <c r="N87" s="116">
        <v>0</v>
      </c>
      <c r="O87" s="121">
        <f>'[1]PFC7 rekapitulacija'!E6</f>
        <v>5</v>
      </c>
      <c r="P87" s="116">
        <v>0</v>
      </c>
      <c r="Q87" s="117">
        <v>0</v>
      </c>
      <c r="R87" s="118">
        <v>0</v>
      </c>
      <c r="S87" s="116">
        <v>0</v>
      </c>
      <c r="T87" s="116">
        <v>0</v>
      </c>
      <c r="U87" s="116">
        <v>0</v>
      </c>
      <c r="V87" s="119">
        <v>0</v>
      </c>
      <c r="W87" s="30">
        <f>C87*M87+D87*N87+E87*O87+F87*P87+G87*Q87+H87*R87+I87*S87+J87*T87+K87*U87+L87*V87</f>
        <v>0</v>
      </c>
    </row>
    <row r="88" spans="1:23" ht="22.5" customHeight="1" x14ac:dyDescent="0.25">
      <c r="A88" s="7">
        <v>78</v>
      </c>
      <c r="B88" s="87" t="s">
        <v>90</v>
      </c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120">
        <f>'[1]PFC7 rekapitulacija'!D7</f>
        <v>12</v>
      </c>
      <c r="N88" s="116">
        <v>0</v>
      </c>
      <c r="O88" s="121">
        <f>'[1]PFC7 rekapitulacija'!E7</f>
        <v>5</v>
      </c>
      <c r="P88" s="116">
        <v>0</v>
      </c>
      <c r="Q88" s="117">
        <v>0</v>
      </c>
      <c r="R88" s="118">
        <v>0</v>
      </c>
      <c r="S88" s="116">
        <v>0</v>
      </c>
      <c r="T88" s="116">
        <v>0</v>
      </c>
      <c r="U88" s="116">
        <v>0</v>
      </c>
      <c r="V88" s="119">
        <v>0</v>
      </c>
      <c r="W88" s="30">
        <f>C88*M88+D88*N88+E88*O88+F88*P88+G88*Q88+H88*R88+I88*S88+J88*T88+K88*U88+L88*V88</f>
        <v>0</v>
      </c>
    </row>
    <row r="89" spans="1:23" ht="22.5" customHeight="1" x14ac:dyDescent="0.25">
      <c r="A89" s="7">
        <v>79</v>
      </c>
      <c r="B89" s="87" t="s">
        <v>91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131">
        <f>'[1]PFC7 rekapitulacija'!D8</f>
        <v>0</v>
      </c>
      <c r="N89" s="116">
        <v>0</v>
      </c>
      <c r="O89" s="121">
        <f>'[1]PFC7 rekapitulacija'!E8</f>
        <v>2</v>
      </c>
      <c r="P89" s="116">
        <v>0</v>
      </c>
      <c r="Q89" s="117">
        <v>0</v>
      </c>
      <c r="R89" s="118">
        <v>0</v>
      </c>
      <c r="S89" s="116">
        <v>0</v>
      </c>
      <c r="T89" s="116">
        <v>0</v>
      </c>
      <c r="U89" s="116">
        <v>0</v>
      </c>
      <c r="V89" s="119">
        <v>0</v>
      </c>
      <c r="W89" s="30">
        <f>C89*M89+D89*N89+E89*O89+F89*P89+G89*Q89+H89*R89+I89*S89+J89*T89+K89*U89+L89*V89</f>
        <v>0</v>
      </c>
    </row>
    <row r="90" spans="1:23" ht="22.5" customHeight="1" x14ac:dyDescent="0.25">
      <c r="A90" s="7">
        <v>80</v>
      </c>
      <c r="B90" s="87" t="s">
        <v>92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120">
        <f>'[1]PFC7 rekapitulacija'!D9</f>
        <v>2</v>
      </c>
      <c r="N90" s="116">
        <v>0</v>
      </c>
      <c r="O90" s="130">
        <f>'[1]PFC7 rekapitulacija'!E9</f>
        <v>0</v>
      </c>
      <c r="P90" s="116">
        <v>0</v>
      </c>
      <c r="Q90" s="117">
        <v>0</v>
      </c>
      <c r="R90" s="118">
        <v>0</v>
      </c>
      <c r="S90" s="116">
        <v>0</v>
      </c>
      <c r="T90" s="116">
        <v>0</v>
      </c>
      <c r="U90" s="116">
        <v>0</v>
      </c>
      <c r="V90" s="119">
        <v>0</v>
      </c>
      <c r="W90" s="30">
        <f>C90*M90+D90*N90+E90*O90+F90*P90+G90*Q90+H90*R90+I90*S90+J90*T90+K90*U90+L90*V90</f>
        <v>0</v>
      </c>
    </row>
    <row r="91" spans="1:23" ht="22.5" customHeight="1" x14ac:dyDescent="0.25">
      <c r="A91" s="7">
        <v>81</v>
      </c>
      <c r="B91" s="87" t="s">
        <v>103</v>
      </c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120">
        <f>'[1]PFC7 rekapitulacija'!D20</f>
        <v>10</v>
      </c>
      <c r="N91" s="116">
        <v>0</v>
      </c>
      <c r="O91" s="121">
        <f>'[1]PFC7 rekapitulacija'!E20</f>
        <v>50</v>
      </c>
      <c r="P91" s="116">
        <v>0</v>
      </c>
      <c r="Q91" s="117">
        <v>0</v>
      </c>
      <c r="R91" s="118">
        <v>0</v>
      </c>
      <c r="S91" s="116">
        <v>0</v>
      </c>
      <c r="T91" s="116">
        <v>0</v>
      </c>
      <c r="U91" s="116">
        <v>0</v>
      </c>
      <c r="V91" s="119">
        <v>0</v>
      </c>
      <c r="W91" s="30">
        <f>C91*M91+D91*N91+E91*O91+F91*P91+G91*Q91+H91*R91+I91*S91+J91*T91+K91*U91+L91*V91</f>
        <v>0</v>
      </c>
    </row>
    <row r="92" spans="1:23" ht="22.5" customHeight="1" x14ac:dyDescent="0.25">
      <c r="A92" s="7">
        <v>82</v>
      </c>
      <c r="B92" s="87" t="s">
        <v>119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120">
        <v>2</v>
      </c>
      <c r="N92" s="116">
        <v>0</v>
      </c>
      <c r="O92" s="121">
        <v>8</v>
      </c>
      <c r="P92" s="116">
        <v>0</v>
      </c>
      <c r="Q92" s="117">
        <v>0</v>
      </c>
      <c r="R92" s="118">
        <v>0</v>
      </c>
      <c r="S92" s="116">
        <v>0</v>
      </c>
      <c r="T92" s="116">
        <v>0</v>
      </c>
      <c r="U92" s="116">
        <v>0</v>
      </c>
      <c r="V92" s="119">
        <v>0</v>
      </c>
      <c r="W92" s="30">
        <f t="shared" ref="W92:W95" si="4">C92*M92+D92*N92+E92*O92+F92*P92+G92*Q92+H92*R92+I92*S92+J92*T92+K92*U92+L92*V92</f>
        <v>0</v>
      </c>
    </row>
    <row r="93" spans="1:23" ht="22.5" customHeight="1" x14ac:dyDescent="0.25">
      <c r="A93" s="7">
        <v>83</v>
      </c>
      <c r="B93" s="87" t="s">
        <v>120</v>
      </c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120">
        <v>1</v>
      </c>
      <c r="N93" s="116">
        <v>0</v>
      </c>
      <c r="O93" s="121">
        <v>4</v>
      </c>
      <c r="P93" s="116">
        <v>0</v>
      </c>
      <c r="Q93" s="117">
        <v>0</v>
      </c>
      <c r="R93" s="118">
        <v>0</v>
      </c>
      <c r="S93" s="116">
        <v>0</v>
      </c>
      <c r="T93" s="116">
        <v>0</v>
      </c>
      <c r="U93" s="116">
        <v>0</v>
      </c>
      <c r="V93" s="119">
        <v>0</v>
      </c>
      <c r="W93" s="30">
        <f t="shared" si="4"/>
        <v>0</v>
      </c>
    </row>
    <row r="94" spans="1:23" ht="22.5" customHeight="1" x14ac:dyDescent="0.25">
      <c r="A94" s="7">
        <v>84</v>
      </c>
      <c r="B94" s="87" t="s">
        <v>121</v>
      </c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120">
        <v>1</v>
      </c>
      <c r="N94" s="116">
        <v>0</v>
      </c>
      <c r="O94" s="121">
        <v>2</v>
      </c>
      <c r="P94" s="116">
        <v>0</v>
      </c>
      <c r="Q94" s="117">
        <v>0</v>
      </c>
      <c r="R94" s="118">
        <v>0</v>
      </c>
      <c r="S94" s="116">
        <v>0</v>
      </c>
      <c r="T94" s="116">
        <v>0</v>
      </c>
      <c r="U94" s="116">
        <v>0</v>
      </c>
      <c r="V94" s="119">
        <v>0</v>
      </c>
      <c r="W94" s="30">
        <f t="shared" si="4"/>
        <v>0</v>
      </c>
    </row>
    <row r="95" spans="1:23" ht="22.5" customHeight="1" x14ac:dyDescent="0.25">
      <c r="A95" s="7">
        <v>85</v>
      </c>
      <c r="B95" s="87" t="s">
        <v>122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131">
        <v>0</v>
      </c>
      <c r="N95" s="116">
        <v>0</v>
      </c>
      <c r="O95" s="121">
        <v>2</v>
      </c>
      <c r="P95" s="116">
        <v>0</v>
      </c>
      <c r="Q95" s="117">
        <v>0</v>
      </c>
      <c r="R95" s="118">
        <v>0</v>
      </c>
      <c r="S95" s="116">
        <v>0</v>
      </c>
      <c r="T95" s="116">
        <v>0</v>
      </c>
      <c r="U95" s="116">
        <v>0</v>
      </c>
      <c r="V95" s="119">
        <v>0</v>
      </c>
      <c r="W95" s="30">
        <f t="shared" si="4"/>
        <v>0</v>
      </c>
    </row>
    <row r="96" spans="1:23" ht="30.75" customHeight="1" thickBot="1" x14ac:dyDescent="0.3">
      <c r="A96" s="7">
        <v>86</v>
      </c>
      <c r="B96" s="87" t="s">
        <v>114</v>
      </c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131">
        <f>'[1]PFC7 rekapitulacija'!D31</f>
        <v>0</v>
      </c>
      <c r="N96" s="116">
        <v>0</v>
      </c>
      <c r="O96" s="121">
        <f>'[1]PFC7 rekapitulacija'!E31</f>
        <v>8</v>
      </c>
      <c r="P96" s="116">
        <v>0</v>
      </c>
      <c r="Q96" s="117">
        <v>0</v>
      </c>
      <c r="R96" s="118">
        <v>0</v>
      </c>
      <c r="S96" s="116">
        <v>0</v>
      </c>
      <c r="T96" s="116">
        <v>0</v>
      </c>
      <c r="U96" s="116">
        <v>0</v>
      </c>
      <c r="V96" s="119">
        <v>0</v>
      </c>
      <c r="W96" s="30">
        <f t="shared" si="3"/>
        <v>0</v>
      </c>
    </row>
    <row r="97" spans="1:25" ht="8.25" customHeight="1" thickBot="1" x14ac:dyDescent="0.3">
      <c r="A97" s="146"/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36"/>
    </row>
    <row r="98" spans="1:25" ht="29.25" customHeight="1" x14ac:dyDescent="0.25">
      <c r="A98" s="37" t="s">
        <v>51</v>
      </c>
      <c r="B98" s="140" t="s">
        <v>77</v>
      </c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88"/>
      <c r="Y98" s="5"/>
    </row>
    <row r="99" spans="1:25" ht="35.25" customHeight="1" x14ac:dyDescent="0.25">
      <c r="A99" s="39">
        <v>1</v>
      </c>
      <c r="B99" s="157" t="s">
        <v>78</v>
      </c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9"/>
      <c r="W99" s="44">
        <f>W8+W64+W19</f>
        <v>0</v>
      </c>
      <c r="Y99" s="5"/>
    </row>
    <row r="100" spans="1:25" ht="35.25" customHeight="1" x14ac:dyDescent="0.25">
      <c r="A100" s="39">
        <v>2</v>
      </c>
      <c r="B100" s="157" t="s">
        <v>79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9"/>
      <c r="W100" s="44">
        <f>W99*12</f>
        <v>0</v>
      </c>
      <c r="Y100" s="5"/>
    </row>
    <row r="101" spans="1:25" ht="35.25" customHeight="1" x14ac:dyDescent="0.25">
      <c r="A101" s="39">
        <v>3</v>
      </c>
      <c r="B101" s="132" t="s">
        <v>76</v>
      </c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4"/>
      <c r="W101" s="44">
        <f>W100*0.25</f>
        <v>0</v>
      </c>
      <c r="Y101" s="5"/>
    </row>
    <row r="102" spans="1:25" ht="35.25" customHeight="1" x14ac:dyDescent="0.25">
      <c r="A102" s="50">
        <v>4</v>
      </c>
      <c r="B102" s="150" t="s">
        <v>129</v>
      </c>
      <c r="C102" s="151"/>
      <c r="D102" s="151"/>
      <c r="E102" s="151"/>
      <c r="F102" s="151"/>
      <c r="G102" s="151"/>
      <c r="H102" s="151"/>
      <c r="I102" s="151"/>
      <c r="J102" s="151"/>
      <c r="K102" s="151"/>
      <c r="L102" s="151"/>
      <c r="M102" s="151"/>
      <c r="N102" s="151"/>
      <c r="O102" s="151"/>
      <c r="P102" s="151"/>
      <c r="Q102" s="151"/>
      <c r="R102" s="151"/>
      <c r="S102" s="151"/>
      <c r="T102" s="151"/>
      <c r="U102" s="151"/>
      <c r="V102" s="152"/>
      <c r="W102" s="51">
        <f>W100+W101</f>
        <v>0</v>
      </c>
    </row>
    <row r="103" spans="1:25" ht="29.25" customHeight="1" x14ac:dyDescent="0.25">
      <c r="A103" s="38" t="s">
        <v>52</v>
      </c>
      <c r="B103" s="148" t="s">
        <v>80</v>
      </c>
      <c r="C103" s="149"/>
      <c r="D103" s="149"/>
      <c r="E103" s="149"/>
      <c r="F103" s="149"/>
      <c r="G103" s="149"/>
      <c r="H103" s="149"/>
      <c r="I103" s="149"/>
      <c r="J103" s="149"/>
      <c r="K103" s="149"/>
      <c r="L103" s="149"/>
      <c r="M103" s="149"/>
      <c r="N103" s="149"/>
      <c r="O103" s="149"/>
      <c r="P103" s="149"/>
      <c r="Q103" s="149"/>
      <c r="R103" s="149"/>
      <c r="S103" s="149"/>
      <c r="T103" s="149"/>
      <c r="U103" s="149"/>
      <c r="V103" s="149"/>
      <c r="W103" s="35"/>
      <c r="Y103" s="5"/>
    </row>
    <row r="104" spans="1:25" ht="35.25" customHeight="1" x14ac:dyDescent="0.25">
      <c r="A104" s="39">
        <v>5</v>
      </c>
      <c r="B104" s="157" t="s">
        <v>81</v>
      </c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44"/>
      <c r="Y104" s="5"/>
    </row>
    <row r="105" spans="1:25" ht="35.25" customHeight="1" x14ac:dyDescent="0.25">
      <c r="A105" s="39">
        <v>6</v>
      </c>
      <c r="B105" s="157" t="s">
        <v>82</v>
      </c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44">
        <f>W104*12</f>
        <v>0</v>
      </c>
      <c r="Y105" s="5"/>
    </row>
    <row r="106" spans="1:25" ht="35.25" customHeight="1" x14ac:dyDescent="0.25">
      <c r="A106" s="39">
        <v>7</v>
      </c>
      <c r="B106" s="132" t="s">
        <v>76</v>
      </c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4"/>
      <c r="W106" s="44">
        <f>W105*0.25</f>
        <v>0</v>
      </c>
      <c r="Y106" s="5"/>
    </row>
    <row r="107" spans="1:25" ht="35.25" customHeight="1" x14ac:dyDescent="0.25">
      <c r="A107" s="39">
        <v>8</v>
      </c>
      <c r="B107" s="150" t="s">
        <v>130</v>
      </c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2"/>
      <c r="W107" s="51">
        <f>W105+W106</f>
        <v>0</v>
      </c>
    </row>
    <row r="108" spans="1:25" ht="29.25" customHeight="1" x14ac:dyDescent="0.25">
      <c r="A108" s="38" t="s">
        <v>54</v>
      </c>
      <c r="B108" s="169" t="s">
        <v>83</v>
      </c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0"/>
      <c r="P108" s="170"/>
      <c r="Q108" s="170"/>
      <c r="R108" s="170"/>
      <c r="S108" s="170"/>
      <c r="T108" s="170"/>
      <c r="U108" s="170"/>
      <c r="V108" s="170"/>
      <c r="W108" s="35"/>
    </row>
    <row r="109" spans="1:25" ht="35.25" customHeight="1" x14ac:dyDescent="0.25">
      <c r="A109" s="39">
        <v>9</v>
      </c>
      <c r="B109" s="172" t="s">
        <v>84</v>
      </c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44"/>
    </row>
    <row r="110" spans="1:25" ht="35.25" customHeight="1" x14ac:dyDescent="0.25">
      <c r="A110" s="39">
        <v>10</v>
      </c>
      <c r="B110" s="168" t="s">
        <v>85</v>
      </c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44">
        <f>W109*12</f>
        <v>0</v>
      </c>
      <c r="Y110" s="5"/>
    </row>
    <row r="111" spans="1:25" ht="35.25" customHeight="1" x14ac:dyDescent="0.25">
      <c r="A111" s="39">
        <v>11</v>
      </c>
      <c r="B111" s="173" t="s">
        <v>76</v>
      </c>
      <c r="C111" s="173"/>
      <c r="D111" s="173"/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44">
        <f>W110*0.25</f>
        <v>0</v>
      </c>
      <c r="Y111" s="5"/>
    </row>
    <row r="112" spans="1:25" ht="35.25" customHeight="1" x14ac:dyDescent="0.25">
      <c r="A112" s="39">
        <v>12</v>
      </c>
      <c r="B112" s="142" t="s">
        <v>131</v>
      </c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51">
        <f>W110+W111</f>
        <v>0</v>
      </c>
    </row>
    <row r="113" spans="1:24" ht="12" customHeight="1" thickBot="1" x14ac:dyDescent="0.3">
      <c r="A113" s="167"/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</row>
    <row r="114" spans="1:24" ht="35.25" customHeight="1" x14ac:dyDescent="0.25">
      <c r="A114" s="137" t="s">
        <v>125</v>
      </c>
      <c r="B114" s="138"/>
      <c r="C114" s="138"/>
      <c r="D114" s="138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138"/>
      <c r="Q114" s="138"/>
      <c r="R114" s="138"/>
      <c r="S114" s="138"/>
      <c r="T114" s="138"/>
      <c r="U114" s="138"/>
      <c r="V114" s="138"/>
      <c r="W114" s="45">
        <f>W100+W105+W110</f>
        <v>0</v>
      </c>
    </row>
    <row r="115" spans="1:24" ht="35.25" customHeight="1" x14ac:dyDescent="0.25">
      <c r="A115" s="135" t="s">
        <v>76</v>
      </c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46">
        <f>W114*0.25</f>
        <v>0</v>
      </c>
    </row>
    <row r="116" spans="1:24" ht="35.25" customHeight="1" thickBot="1" x14ac:dyDescent="0.3">
      <c r="A116" s="165" t="s">
        <v>68</v>
      </c>
      <c r="B116" s="166"/>
      <c r="C116" s="166"/>
      <c r="D116" s="166"/>
      <c r="E116" s="166"/>
      <c r="F116" s="166"/>
      <c r="G116" s="166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47">
        <f>W114+W115</f>
        <v>0</v>
      </c>
      <c r="X116" s="89">
        <f>W102+W107+W112</f>
        <v>0</v>
      </c>
    </row>
    <row r="117" spans="1:24" ht="15.75" customHeight="1" x14ac:dyDescent="0.25">
      <c r="A117" s="171" t="s">
        <v>67</v>
      </c>
      <c r="B117" s="171"/>
      <c r="L117" s="49"/>
      <c r="M117" s="49"/>
      <c r="O117" s="63"/>
      <c r="P117" s="63"/>
      <c r="Q117" s="63"/>
      <c r="R117" s="63"/>
      <c r="S117" s="63"/>
      <c r="T117" s="63"/>
      <c r="U117" s="63"/>
      <c r="V117" s="63"/>
      <c r="W117" s="63"/>
    </row>
    <row r="118" spans="1:24" ht="15" customHeight="1" x14ac:dyDescent="0.25">
      <c r="A118" s="40" t="s">
        <v>61</v>
      </c>
      <c r="B118" s="48" t="s">
        <v>126</v>
      </c>
      <c r="L118" s="49"/>
      <c r="M118" s="49"/>
      <c r="O118" s="65"/>
      <c r="P118" s="62"/>
      <c r="Q118" s="62"/>
      <c r="R118" s="62"/>
      <c r="S118" s="62"/>
      <c r="T118" s="62"/>
      <c r="U118" s="62"/>
      <c r="V118" s="62"/>
      <c r="W118" s="62"/>
    </row>
    <row r="119" spans="1:24" ht="25.5" customHeight="1" x14ac:dyDescent="0.25">
      <c r="A119" s="40" t="s">
        <v>66</v>
      </c>
      <c r="B119" s="164" t="s">
        <v>127</v>
      </c>
      <c r="C119" s="164"/>
      <c r="D119" s="164"/>
      <c r="E119" s="164"/>
      <c r="F119" s="16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</row>
    <row r="120" spans="1:24" ht="27.75" customHeight="1" x14ac:dyDescent="0.25"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</row>
  </sheetData>
  <mergeCells count="33">
    <mergeCell ref="B119:W119"/>
    <mergeCell ref="A116:V116"/>
    <mergeCell ref="A113:W113"/>
    <mergeCell ref="B110:V110"/>
    <mergeCell ref="B108:V108"/>
    <mergeCell ref="A117:B117"/>
    <mergeCell ref="B109:V109"/>
    <mergeCell ref="B111:V111"/>
    <mergeCell ref="A6:B6"/>
    <mergeCell ref="B100:V100"/>
    <mergeCell ref="B101:V101"/>
    <mergeCell ref="B104:V104"/>
    <mergeCell ref="B105:V105"/>
    <mergeCell ref="B99:V99"/>
    <mergeCell ref="C8:V8"/>
    <mergeCell ref="B19:V19"/>
    <mergeCell ref="B64:V64"/>
    <mergeCell ref="B106:V106"/>
    <mergeCell ref="A115:V115"/>
    <mergeCell ref="A114:V114"/>
    <mergeCell ref="T1:W1"/>
    <mergeCell ref="B98:V98"/>
    <mergeCell ref="B112:V112"/>
    <mergeCell ref="A2:W2"/>
    <mergeCell ref="A97:V97"/>
    <mergeCell ref="C4:G4"/>
    <mergeCell ref="H4:L4"/>
    <mergeCell ref="M4:Q4"/>
    <mergeCell ref="R4:V4"/>
    <mergeCell ref="B103:V103"/>
    <mergeCell ref="B107:V107"/>
    <mergeCell ref="B102:V102"/>
    <mergeCell ref="B7:V7"/>
  </mergeCells>
  <pageMargins left="0.7" right="0.7" top="0.75" bottom="0.75" header="0.3" footer="0.3"/>
  <pageSetup paperSize="9" scale="54" fitToHeight="0" orientation="landscape" horizontalDpi="300" verticalDpi="300" r:id="rId1"/>
  <rowBreaks count="2" manualBreakCount="2">
    <brk id="41" max="23" man="1"/>
    <brk id="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0057B1A00F2248952CFC2616F51FB7" ma:contentTypeVersion="0" ma:contentTypeDescription="Create a new document." ma:contentTypeScope="" ma:versionID="b22d08b7e15433c374b89cae355aad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A44375-C6F6-494B-B1FA-4A9AAF4B32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821048-F6A6-4916-915E-1663673FB800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8FDD30E-793B-426B-8FAF-10541528CA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Rudman</dc:creator>
  <cp:lastModifiedBy>Jasminka Gregurović</cp:lastModifiedBy>
  <cp:lastPrinted>2018-01-12T12:12:43Z</cp:lastPrinted>
  <dcterms:created xsi:type="dcterms:W3CDTF">2014-12-10T10:43:43Z</dcterms:created>
  <dcterms:modified xsi:type="dcterms:W3CDTF">2018-01-15T13:37:01Z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0x0101006C0057B1A00F2248952CFC2616F51FB7</vt:lpwstr>
  </property>
</Properties>
</file>